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denise.silva\OneDrive - FUNBIO\Área de Trabalho\Obra do Batalhão da Polícia Militar de Matupá-MT\3. Publicação\Carta Convite 981.2023 e Anexos\"/>
    </mc:Choice>
  </mc:AlternateContent>
  <xr:revisionPtr revIDLastSave="10" documentId="13_ncr:1_{6F643459-E4F9-416C-82AB-ED4B328685BF}" xr6:coauthVersionLast="36" xr6:coauthVersionMax="47" xr10:uidLastSave="{A3ED5B73-8368-4C8D-82C4-3053961DFD90}"/>
  <bookViews>
    <workbookView xWindow="-120" yWindow="-120" windowWidth="29040" windowHeight="15720" tabRatio="862" xr2:uid="{00000000-000D-0000-FFFF-FFFF00000000}"/>
  </bookViews>
  <sheets>
    <sheet name="ORÇAMENTÁRIA" sheetId="6" r:id="rId1"/>
    <sheet name="DESCRITIVA" sheetId="7" r:id="rId2"/>
    <sheet name="BDI" sheetId="8" r:id="rId3"/>
    <sheet name="COMPOSIÇÕES" sheetId="9" r:id="rId4"/>
    <sheet name="CRONOGRAMA" sheetId="11" r:id="rId5"/>
  </sheets>
  <definedNames>
    <definedName name="_xlnm.Print_Area" localSheetId="4">CRONOGRAMA!$A$1:$J$19</definedName>
    <definedName name="NCOMPOSICOES">5</definedName>
  </definedNames>
  <calcPr calcId="191029"/>
</workbook>
</file>

<file path=xl/calcChain.xml><?xml version="1.0" encoding="utf-8"?>
<calcChain xmlns="http://schemas.openxmlformats.org/spreadsheetml/2006/main">
  <c r="D18" i="11" l="1"/>
  <c r="C18" i="11"/>
  <c r="B18" i="11"/>
  <c r="A18" i="11"/>
  <c r="D17" i="11"/>
  <c r="C17" i="11"/>
  <c r="B17" i="11"/>
  <c r="A17" i="11"/>
  <c r="D16" i="11"/>
  <c r="C16" i="11"/>
  <c r="B16" i="11"/>
  <c r="A16" i="11"/>
  <c r="D15" i="11"/>
  <c r="C15" i="11"/>
  <c r="B15" i="11"/>
  <c r="A15" i="11"/>
  <c r="D14" i="11"/>
  <c r="C14" i="11"/>
  <c r="B14" i="11"/>
  <c r="A14" i="11"/>
  <c r="D13" i="11"/>
  <c r="C13" i="11"/>
  <c r="B13" i="11"/>
  <c r="A13" i="11"/>
  <c r="D12" i="11"/>
  <c r="C12" i="11"/>
  <c r="B12" i="11"/>
  <c r="A12" i="11"/>
  <c r="D11" i="11"/>
  <c r="C11" i="11"/>
  <c r="B11" i="11"/>
  <c r="A11" i="11"/>
  <c r="D10" i="11"/>
  <c r="C10" i="11"/>
  <c r="B10" i="11"/>
  <c r="A10" i="11"/>
  <c r="D9" i="11"/>
  <c r="C9" i="11"/>
  <c r="B9" i="11"/>
  <c r="A9" i="11"/>
  <c r="D8" i="11"/>
  <c r="C8" i="11"/>
  <c r="B8" i="11"/>
  <c r="A8" i="11"/>
  <c r="D7" i="11"/>
  <c r="C7" i="11"/>
  <c r="B7" i="11"/>
  <c r="A7" i="11"/>
  <c r="D6" i="11"/>
  <c r="C6" i="11"/>
  <c r="B6" i="11"/>
  <c r="A6" i="11"/>
  <c r="D5" i="11"/>
  <c r="C5" i="11"/>
  <c r="B5" i="11"/>
  <c r="A5" i="11"/>
  <c r="E19" i="11"/>
  <c r="D4" i="11"/>
  <c r="C4" i="11"/>
  <c r="C19" i="11" s="1"/>
  <c r="B4" i="11"/>
  <c r="A4" i="11"/>
  <c r="F175" i="7"/>
  <c r="F171" i="7"/>
  <c r="F170" i="7"/>
  <c r="F169" i="7"/>
  <c r="F168" i="7"/>
  <c r="F167" i="7"/>
  <c r="F166" i="7"/>
  <c r="F165" i="7"/>
  <c r="F164" i="7"/>
  <c r="F163" i="7"/>
  <c r="F162" i="7"/>
  <c r="F161" i="7"/>
  <c r="F160" i="7"/>
  <c r="F159" i="7"/>
  <c r="F158" i="7"/>
  <c r="F154" i="7"/>
  <c r="F153" i="7"/>
  <c r="F152" i="7"/>
  <c r="F151" i="7"/>
  <c r="F150" i="7"/>
  <c r="F149" i="7"/>
  <c r="F148" i="7"/>
  <c r="F147" i="7"/>
  <c r="F146" i="7"/>
  <c r="F145" i="7"/>
  <c r="F144" i="7"/>
  <c r="F143" i="7"/>
  <c r="F142" i="7"/>
  <c r="F141" i="7"/>
  <c r="F140" i="7"/>
  <c r="F139" i="7"/>
  <c r="F138" i="7"/>
  <c r="F137" i="7"/>
  <c r="F136" i="7"/>
  <c r="F135" i="7"/>
  <c r="F134" i="7"/>
  <c r="F133" i="7"/>
  <c r="F132" i="7"/>
  <c r="F131" i="7"/>
  <c r="F130" i="7"/>
  <c r="F129" i="7"/>
  <c r="F128" i="7"/>
  <c r="F127" i="7"/>
  <c r="F126" i="7"/>
  <c r="F125" i="7"/>
  <c r="F124" i="7"/>
  <c r="F123" i="7"/>
  <c r="F122" i="7"/>
  <c r="F121" i="7"/>
  <c r="F120" i="7"/>
  <c r="F119" i="7"/>
  <c r="F118" i="7"/>
  <c r="F117" i="7"/>
  <c r="F116" i="7"/>
  <c r="F112" i="7"/>
  <c r="F111" i="7"/>
  <c r="F110" i="7"/>
  <c r="F109" i="7"/>
  <c r="F108" i="7"/>
  <c r="F107" i="7"/>
  <c r="F106" i="7"/>
  <c r="F102" i="7"/>
  <c r="F101" i="7"/>
  <c r="F100" i="7"/>
  <c r="F99" i="7"/>
  <c r="F98" i="7"/>
  <c r="F97" i="7"/>
  <c r="F93" i="7"/>
  <c r="F89" i="7"/>
  <c r="F88" i="7"/>
  <c r="F87" i="7"/>
  <c r="F86" i="7"/>
  <c r="F85" i="7"/>
  <c r="F81" i="7"/>
  <c r="F80" i="7"/>
  <c r="F79" i="7"/>
  <c r="F78" i="7"/>
  <c r="F77" i="7"/>
  <c r="F76" i="7"/>
  <c r="F72" i="7"/>
  <c r="F71" i="7"/>
  <c r="F70" i="7"/>
  <c r="F69" i="7"/>
  <c r="F68" i="7"/>
  <c r="F64" i="7"/>
  <c r="F63" i="7"/>
  <c r="F62" i="7"/>
  <c r="F61" i="7"/>
  <c r="F60" i="7"/>
  <c r="F59" i="7"/>
  <c r="F58" i="7"/>
  <c r="F54" i="7"/>
  <c r="F50" i="7"/>
  <c r="F49" i="7"/>
  <c r="F48" i="7"/>
  <c r="F47" i="7"/>
  <c r="F46" i="7"/>
  <c r="F45" i="7"/>
  <c r="F44" i="7"/>
  <c r="F43" i="7"/>
  <c r="F42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7" i="7"/>
  <c r="F16" i="7"/>
  <c r="F12" i="7"/>
  <c r="F11" i="7"/>
  <c r="F19" i="11" l="1"/>
  <c r="H19" i="11"/>
  <c r="D19" i="11"/>
  <c r="J19" i="11"/>
  <c r="I19" i="11"/>
  <c r="H27" i="8"/>
  <c r="B30" i="8" s="1"/>
  <c r="C23" i="8"/>
  <c r="H28" i="8" s="1"/>
  <c r="B31" i="8" s="1"/>
  <c r="H166" i="7"/>
  <c r="I166" i="7" s="1"/>
  <c r="H158" i="7"/>
  <c r="I158" i="7" s="1"/>
  <c r="H153" i="7"/>
  <c r="I153" i="7" s="1"/>
  <c r="H148" i="7"/>
  <c r="I148" i="7" s="1"/>
  <c r="H140" i="7"/>
  <c r="I140" i="7" s="1"/>
  <c r="H133" i="7"/>
  <c r="I133" i="7" s="1"/>
  <c r="H125" i="7"/>
  <c r="I125" i="7" s="1"/>
  <c r="H117" i="7"/>
  <c r="I117" i="7" s="1"/>
  <c r="H100" i="7"/>
  <c r="I100" i="7" s="1"/>
  <c r="H89" i="7"/>
  <c r="H54" i="7"/>
  <c r="I54" i="7" s="1"/>
  <c r="I52" i="7" s="1"/>
  <c r="H46" i="7"/>
  <c r="I46" i="7" s="1"/>
  <c r="H38" i="7"/>
  <c r="I38" i="7" s="1"/>
  <c r="H31" i="7"/>
  <c r="I31" i="7" s="1"/>
  <c r="H26" i="7"/>
  <c r="I26" i="7" s="1"/>
  <c r="H108" i="7"/>
  <c r="I108" i="7" s="1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H22" i="6"/>
  <c r="B7" i="6"/>
  <c r="K24" i="11" l="1"/>
  <c r="G19" i="11"/>
  <c r="B33" i="8"/>
  <c r="I89" i="7"/>
  <c r="H64" i="7"/>
  <c r="I64" i="7" s="1"/>
  <c r="H72" i="7"/>
  <c r="I72" i="7" s="1"/>
  <c r="H101" i="7"/>
  <c r="I101" i="7" s="1"/>
  <c r="H109" i="7"/>
  <c r="I109" i="7" s="1"/>
  <c r="H118" i="7"/>
  <c r="I118" i="7" s="1"/>
  <c r="H126" i="7"/>
  <c r="I126" i="7" s="1"/>
  <c r="H141" i="7"/>
  <c r="I141" i="7" s="1"/>
  <c r="H149" i="7"/>
  <c r="I149" i="7" s="1"/>
  <c r="H159" i="7"/>
  <c r="I159" i="7" s="1"/>
  <c r="H167" i="7"/>
  <c r="I167" i="7" s="1"/>
  <c r="H168" i="7"/>
  <c r="I168" i="7" s="1"/>
  <c r="H22" i="7"/>
  <c r="I22" i="7" s="1"/>
  <c r="H48" i="7"/>
  <c r="I48" i="7" s="1"/>
  <c r="H59" i="7"/>
  <c r="I59" i="7" s="1"/>
  <c r="H68" i="7"/>
  <c r="I68" i="7" s="1"/>
  <c r="H120" i="7"/>
  <c r="I120" i="7" s="1"/>
  <c r="H128" i="7"/>
  <c r="I128" i="7" s="1"/>
  <c r="H135" i="7"/>
  <c r="I135" i="7" s="1"/>
  <c r="H143" i="7"/>
  <c r="I143" i="7" s="1"/>
  <c r="H151" i="7"/>
  <c r="I151" i="7" s="1"/>
  <c r="H161" i="7"/>
  <c r="I161" i="7" s="1"/>
  <c r="H169" i="7"/>
  <c r="I169" i="7" s="1"/>
  <c r="H47" i="7"/>
  <c r="I47" i="7" s="1"/>
  <c r="H119" i="7"/>
  <c r="I119" i="7" s="1"/>
  <c r="H134" i="7"/>
  <c r="I134" i="7" s="1"/>
  <c r="H160" i="7"/>
  <c r="I160" i="7" s="1"/>
  <c r="H110" i="7"/>
  <c r="I110" i="7" s="1"/>
  <c r="H11" i="7"/>
  <c r="I11" i="7" s="1"/>
  <c r="H77" i="7"/>
  <c r="I77" i="7" s="1"/>
  <c r="H43" i="7"/>
  <c r="I43" i="7" s="1"/>
  <c r="H60" i="7"/>
  <c r="I60" i="7" s="1"/>
  <c r="H86" i="7"/>
  <c r="I86" i="7" s="1"/>
  <c r="H97" i="7"/>
  <c r="I97" i="7" s="1"/>
  <c r="H111" i="7"/>
  <c r="I111" i="7" s="1"/>
  <c r="H121" i="7"/>
  <c r="I121" i="7" s="1"/>
  <c r="H129" i="7"/>
  <c r="I129" i="7" s="1"/>
  <c r="H136" i="7"/>
  <c r="I136" i="7" s="1"/>
  <c r="H144" i="7"/>
  <c r="I144" i="7" s="1"/>
  <c r="H152" i="7"/>
  <c r="I152" i="7" s="1"/>
  <c r="H162" i="7"/>
  <c r="I162" i="7" s="1"/>
  <c r="H170" i="7"/>
  <c r="I170" i="7" s="1"/>
  <c r="H21" i="7"/>
  <c r="I21" i="7" s="1"/>
  <c r="H127" i="7"/>
  <c r="I127" i="7" s="1"/>
  <c r="H34" i="7"/>
  <c r="I34" i="7" s="1"/>
  <c r="H23" i="7"/>
  <c r="I23" i="7" s="1"/>
  <c r="H49" i="7"/>
  <c r="I49" i="7" s="1"/>
  <c r="H69" i="7"/>
  <c r="I69" i="7" s="1"/>
  <c r="H106" i="7"/>
  <c r="I106" i="7" s="1"/>
  <c r="H58" i="7"/>
  <c r="I58" i="7" s="1"/>
  <c r="H142" i="7"/>
  <c r="I142" i="7" s="1"/>
  <c r="H33" i="7"/>
  <c r="I33" i="7" s="1"/>
  <c r="H93" i="7"/>
  <c r="I93" i="7" s="1"/>
  <c r="I91" i="7" s="1"/>
  <c r="H12" i="7"/>
  <c r="I12" i="7" s="1"/>
  <c r="H29" i="7"/>
  <c r="I29" i="7" s="1"/>
  <c r="H35" i="7"/>
  <c r="I35" i="7" s="1"/>
  <c r="H78" i="7"/>
  <c r="I78" i="7" s="1"/>
  <c r="H122" i="7"/>
  <c r="I122" i="7" s="1"/>
  <c r="H130" i="7"/>
  <c r="I130" i="7" s="1"/>
  <c r="H137" i="7"/>
  <c r="I137" i="7" s="1"/>
  <c r="H145" i="7"/>
  <c r="I145" i="7" s="1"/>
  <c r="H163" i="7"/>
  <c r="I163" i="7" s="1"/>
  <c r="H171" i="7"/>
  <c r="I171" i="7" s="1"/>
  <c r="H32" i="7"/>
  <c r="I32" i="7" s="1"/>
  <c r="H27" i="7"/>
  <c r="I27" i="7" s="1"/>
  <c r="H150" i="7"/>
  <c r="I150" i="7" s="1"/>
  <c r="H42" i="7"/>
  <c r="I42" i="7" s="1"/>
  <c r="H85" i="7"/>
  <c r="I85" i="7" s="1"/>
  <c r="H24" i="7"/>
  <c r="I24" i="7" s="1"/>
  <c r="H44" i="7"/>
  <c r="I44" i="7" s="1"/>
  <c r="H61" i="7"/>
  <c r="I61" i="7" s="1"/>
  <c r="H87" i="7"/>
  <c r="I87" i="7" s="1"/>
  <c r="H98" i="7"/>
  <c r="I98" i="7" s="1"/>
  <c r="H112" i="7"/>
  <c r="I112" i="7" s="1"/>
  <c r="H50" i="7"/>
  <c r="I50" i="7" s="1"/>
  <c r="H70" i="7"/>
  <c r="I70" i="7" s="1"/>
  <c r="H79" i="7"/>
  <c r="I79" i="7" s="1"/>
  <c r="H107" i="7"/>
  <c r="I107" i="7" s="1"/>
  <c r="H123" i="7"/>
  <c r="I123" i="7" s="1"/>
  <c r="H131" i="7"/>
  <c r="I131" i="7" s="1"/>
  <c r="H138" i="7"/>
  <c r="I138" i="7" s="1"/>
  <c r="H146" i="7"/>
  <c r="I146" i="7" s="1"/>
  <c r="H164" i="7"/>
  <c r="I164" i="7" s="1"/>
  <c r="H81" i="7"/>
  <c r="I81" i="7" s="1"/>
  <c r="H76" i="7"/>
  <c r="I76" i="7" s="1"/>
  <c r="H102" i="7"/>
  <c r="I102" i="7" s="1"/>
  <c r="H28" i="7"/>
  <c r="I28" i="7" s="1"/>
  <c r="H16" i="7"/>
  <c r="I16" i="7" s="1"/>
  <c r="H30" i="7"/>
  <c r="I30" i="7" s="1"/>
  <c r="H36" i="7"/>
  <c r="I36" i="7" s="1"/>
  <c r="H62" i="7"/>
  <c r="I62" i="7" s="1"/>
  <c r="H154" i="7"/>
  <c r="I154" i="7" s="1"/>
  <c r="H25" i="7"/>
  <c r="I25" i="7" s="1"/>
  <c r="H45" i="7"/>
  <c r="I45" i="7" s="1"/>
  <c r="H80" i="7"/>
  <c r="I80" i="7" s="1"/>
  <c r="H88" i="7"/>
  <c r="I88" i="7" s="1"/>
  <c r="H99" i="7"/>
  <c r="I99" i="7" s="1"/>
  <c r="H116" i="7"/>
  <c r="I116" i="7" s="1"/>
  <c r="H124" i="7"/>
  <c r="I124" i="7" s="1"/>
  <c r="H132" i="7"/>
  <c r="I132" i="7" s="1"/>
  <c r="H139" i="7"/>
  <c r="I139" i="7" s="1"/>
  <c r="H147" i="7"/>
  <c r="I147" i="7" s="1"/>
  <c r="H165" i="7"/>
  <c r="I165" i="7" s="1"/>
  <c r="H175" i="7"/>
  <c r="I175" i="7" s="1"/>
  <c r="I173" i="7" s="1"/>
  <c r="H17" i="7"/>
  <c r="I17" i="7" s="1"/>
  <c r="H37" i="7"/>
  <c r="I37" i="7" s="1"/>
  <c r="H63" i="7"/>
  <c r="I63" i="7" s="1"/>
  <c r="H71" i="7"/>
  <c r="I71" i="7" s="1"/>
  <c r="I9" i="7" l="1"/>
  <c r="I83" i="7"/>
  <c r="I14" i="7"/>
  <c r="I156" i="7"/>
  <c r="I19" i="7"/>
  <c r="I74" i="7"/>
  <c r="I40" i="7"/>
  <c r="I114" i="7"/>
  <c r="I56" i="7"/>
  <c r="I95" i="7"/>
  <c r="I66" i="7"/>
  <c r="I104" i="7"/>
  <c r="I22" i="6"/>
  <c r="M2" i="7" l="1"/>
</calcChain>
</file>

<file path=xl/sharedStrings.xml><?xml version="1.0" encoding="utf-8"?>
<sst xmlns="http://schemas.openxmlformats.org/spreadsheetml/2006/main" count="901" uniqueCount="405">
  <si>
    <t>OBRA:</t>
  </si>
  <si>
    <t>TABELA DE REFERÊNCIA</t>
  </si>
  <si>
    <t>LOCAL:</t>
  </si>
  <si>
    <t>TOTAL:</t>
  </si>
  <si>
    <t>ITEM</t>
  </si>
  <si>
    <t>FONTE</t>
  </si>
  <si>
    <t>COD.</t>
  </si>
  <si>
    <t>DESCRIÇÃO</t>
  </si>
  <si>
    <t>UN.</t>
  </si>
  <si>
    <t>QUANT.</t>
  </si>
  <si>
    <t>PREÇO</t>
  </si>
  <si>
    <t>PREÇO FINAL</t>
  </si>
  <si>
    <t>ESQUADRIAS</t>
  </si>
  <si>
    <t>INSTALAÇÕES ELÉTRICAS</t>
  </si>
  <si>
    <t>FORRO</t>
  </si>
  <si>
    <t>VALOR TOTAL:</t>
  </si>
  <si>
    <t>IMPLANTAÇÃO - SERVIÇOS COMPLEMENTARES</t>
  </si>
  <si>
    <t>2.1</t>
  </si>
  <si>
    <t>SERVIÇOS PRELIMINARES</t>
  </si>
  <si>
    <t>ADMINISTRAÇÃO DA OBRA</t>
  </si>
  <si>
    <t>REVESTIMENTO</t>
  </si>
  <si>
    <t>PINTURA</t>
  </si>
  <si>
    <t>ESTRUTURAL</t>
  </si>
  <si>
    <t>1.0</t>
  </si>
  <si>
    <t>2.0</t>
  </si>
  <si>
    <t>4.0</t>
  </si>
  <si>
    <t>5.0</t>
  </si>
  <si>
    <t>6.0</t>
  </si>
  <si>
    <t>7.0</t>
  </si>
  <si>
    <t>8.0</t>
  </si>
  <si>
    <t>9.0</t>
  </si>
  <si>
    <t>10.0</t>
  </si>
  <si>
    <t>11.0</t>
  </si>
  <si>
    <t>12.0</t>
  </si>
  <si>
    <t>13.0</t>
  </si>
  <si>
    <t>14.0</t>
  </si>
  <si>
    <t>15.0</t>
  </si>
  <si>
    <t>TOTAL</t>
  </si>
  <si>
    <t>VALOR</t>
  </si>
  <si>
    <t>%</t>
  </si>
  <si>
    <t>ETAPAS / MÊS</t>
  </si>
  <si>
    <t>CRONOGRAMA FÍSICO-FINANCEIRO</t>
  </si>
  <si>
    <t>DEMOLIÇÃO</t>
  </si>
  <si>
    <t>REMOÇÃO DE PORTAS, DE FORMA MANUAL, SEM REAPROVEITAMENTO. AF_12/2017</t>
  </si>
  <si>
    <t>R</t>
  </si>
  <si>
    <t>DF</t>
  </si>
  <si>
    <t>PREÇO BDI</t>
  </si>
  <si>
    <t>ENGENHEIRO CIVIL DE OBRA PLENO COM ENCARGOS COMPLEMENTARES</t>
  </si>
  <si>
    <t>BDI</t>
  </si>
  <si>
    <t>MESTRE DE OBRAS COM ENCARGOS COMPLEMENTARES</t>
  </si>
  <si>
    <t>3.0</t>
  </si>
  <si>
    <t>COMPOSIÇÃO DO BDI</t>
  </si>
  <si>
    <t>ADMINISTRAÇÃO</t>
  </si>
  <si>
    <t>mín</t>
  </si>
  <si>
    <t>máx</t>
  </si>
  <si>
    <t>AC - ADMINISTRAÇÃO CENTRAL</t>
  </si>
  <si>
    <t xml:space="preserve">AC </t>
  </si>
  <si>
    <t>S+G- SEGURO + GARANTIAS</t>
  </si>
  <si>
    <t>S+G</t>
  </si>
  <si>
    <t>R - RISCO</t>
  </si>
  <si>
    <t>DF - DESPESAS FINANCEIRAS</t>
  </si>
  <si>
    <t>LUCROS</t>
  </si>
  <si>
    <t>L - LUCRO</t>
  </si>
  <si>
    <t>I - TAXA DE INCIDÊNCIA DE IMPOSTOS</t>
  </si>
  <si>
    <t>C - COFINS</t>
  </si>
  <si>
    <t>fixo</t>
  </si>
  <si>
    <t>P - PIS</t>
  </si>
  <si>
    <t>CP -CPRB*</t>
  </si>
  <si>
    <t>4,5 desonerado 0 se não desoneardo</t>
  </si>
  <si>
    <t>I - ISSQN**</t>
  </si>
  <si>
    <t xml:space="preserve">de acordo com municipio </t>
  </si>
  <si>
    <r>
      <t>I</t>
    </r>
    <r>
      <rPr>
        <vertAlign val="subscript"/>
        <sz val="12"/>
        <color theme="1"/>
        <rFont val="Arial"/>
        <family val="2"/>
      </rPr>
      <t>total</t>
    </r>
  </si>
  <si>
    <t>*usado apenas em composições desoneradas</t>
  </si>
  <si>
    <t>**legislação municipal 5% - mão de obra 40%</t>
  </si>
  <si>
    <t>TAXA DO BDI A SER APLICADA</t>
  </si>
  <si>
    <t>BDI=</t>
  </si>
  <si>
    <t>(1+(AC+S+R+G))*(1+DF)*(1+L)</t>
  </si>
  <si>
    <t>(1+(AC+S+R+G))*(1+DF)*(1+L)=</t>
  </si>
  <si>
    <t>(1-I)</t>
  </si>
  <si>
    <t>1-I=</t>
  </si>
  <si>
    <t>COM</t>
  </si>
  <si>
    <t xml:space="preserve">feito seguindo as recomendações do acórdão TCU Nº 2622/2013 </t>
  </si>
  <si>
    <t>PREDIO DA POLÍCIA MILITAR DE MATUPÁ-MT</t>
  </si>
  <si>
    <t>SINAPI 07/2023 (NÃO DESONERADA)</t>
  </si>
  <si>
    <t>REFORMAR: 294.23 m²</t>
  </si>
  <si>
    <t>AMPLIAR: 35.82 m²</t>
  </si>
  <si>
    <t>AVENIDA CENTRAL QUADRA 02 LOTES 01 E 02</t>
  </si>
  <si>
    <t>REFORMA E AMPLIAÇÃO DO PREDIO DA POLÍCIA MILITAR DE MATUPÁ-MT</t>
  </si>
  <si>
    <t>SINAPI</t>
  </si>
  <si>
    <t>FORNECIMENTO E INSTALAÇÃO DE PLACA DE OBRA COM CHAPA GALVANIZADA E ESTRUTURA DE MADEIRA. AF_03/2022_PS</t>
  </si>
  <si>
    <t>LOCACAO CONVENCIONAL DE OBRA, UTILIZANDO GABARITO DE TÁBUAS CORRIDAS PONTALETADAS A CADA 2,00M -  2 UTILIZAÇÕES. AF_10/2018</t>
  </si>
  <si>
    <t>ESCAVAÇÃO MANUAL PARA BLOCO DE COROAMENTO OU SAPATA (INCLUINDO ESCAVAÇÃO PARA COLOCAÇÃO DE FÔRMAS). AF_06/2017</t>
  </si>
  <si>
    <t>m³</t>
  </si>
  <si>
    <t>m</t>
  </si>
  <si>
    <t>m²</t>
  </si>
  <si>
    <t>h</t>
  </si>
  <si>
    <t>REATERRO MANUAL APILOADO COM SOQUETE. AF_10/2017</t>
  </si>
  <si>
    <t>ESCAVAÇÃO MANUAL DE VALA PARA VIGA BALDRAME (INCLUINDO ESCAVAÇÃO PARA COLOCAÇÃO DE FÔRMAS). AF_06/2017</t>
  </si>
  <si>
    <t>PREPARO DE FUNDO DE VALA COM LARGURA MENOR QUE 1,5 M (ACERTO DO SOLO NATURAL). AF_08/2020</t>
  </si>
  <si>
    <t>LASTRO DE CONCRETO MAGRO, APLICADO EM BLOCOS DE COROAMENTO OU SAPATAS, ESPESSURA DE 5 CM. AF_08/2017</t>
  </si>
  <si>
    <t>CONCRETAGEM DE PILARES, FCK = 25 MPA,  COM USO DE BALDES - LANÇAMENTO, ADENSAMENTO E ACABAMENTO. AF_02/2022</t>
  </si>
  <si>
    <t>CONCRETAGEM DE VIGAS E LAJES, FCK=25 MPA, PARA QUALQUER TIPO DE LAJE COM BALDES EM EDIFICAÇÃO TÉRREA - LANÇAMENTO, ADENSAMENTO E ACABAMENTO. AF_02/2022</t>
  </si>
  <si>
    <t>FABRICAÇÃO DE FÔRMA PARA PILARES E ESTRUTURAS SIMILARES, EM MADEIRA SERRADA, E=25 MM. AF_09/2020</t>
  </si>
  <si>
    <t>FABRICAÇÃO, MONTAGEM E DESMONTAGEM DE FÔRMA PARA SAPATA, EM MADEIRA SERRADA, E=25 MM, 4 UTILIZAÇÕES. AF_06/2017</t>
  </si>
  <si>
    <t>MONTAGEM E DESMONTAGEM DE FÔRMA DE PILARES RETANGULARES E ESTRUTURAS SIMILARES, PÉ-DIREITO SIMPLES, EM MADEIRA SERRADA, 1 UTILIZAÇÃO. AF_09/2020</t>
  </si>
  <si>
    <t>FABRICAÇÃO, MONTAGEM E DESMONTAGEM DE FÔRMA PARA VIGA BALDRAME, EM MADEIRA SERRADA, E=25 MM, 4 UTILIZAÇÕES. AF_06/2017</t>
  </si>
  <si>
    <t>FABRICAÇÃO DE FÔRMA PARA VIGAS, COM MADEIRA SERRADA, E = 25 MM. AF_09/2020</t>
  </si>
  <si>
    <t>MONTAGEM E DESMONTAGEM DE FÔRMA DE VIGA, ESCORAMENTO COM PONTALETE DE MADEIRA, PÉ-DIREITO SIMPLES, EM MADEIRA SERRADA, 4 UTILIZAÇÕES. AF_09/2020</t>
  </si>
  <si>
    <t>ARMAÇÃO DE PILAR OU VIGA DE ESTRUTURA CONVENCIONAL DE CONCRETO ARMADO UTILIZANDO AÇO CA-50 DE 10,0 MM - MONTAGEM. AF_06/2022</t>
  </si>
  <si>
    <t>kg</t>
  </si>
  <si>
    <t>ARMAÇÃO DE PILAR OU VIGA DE ESTRUTURA CONVENCIONAL DE CONCRETO ARMADO UTILIZANDO AÇO CA-50 DE 8,0 MM - MONTAGEM. AF_06/2022</t>
  </si>
  <si>
    <t>ARMAÇÃO DE PILAR OU VIGA DE ESTRUTURA CONVENCIONAL DE CONCRETO ARMADO UTILIZANDO AÇO CA-60 DE 5,0 MM - MONTAGEM. AF_06/2022</t>
  </si>
  <si>
    <t>CONCRETAGEM DE SAPATAS, FCK 30 MPA, COM USO DE JERICA  LANÇAMENTO, ADENSAMENTO E ACABAMENTO. AF_06/2017</t>
  </si>
  <si>
    <t>DEMOLIÇÃO DE ALVENARIA DE BLOCO FURADO, DE FORMA MANUAL, SEM REAPROVEITAMENTO. AF_12/2017</t>
  </si>
  <si>
    <t>DEMOLIÇÃO DE PILARES E VIGAS EM CONCRETO ARMADO, DE FORMA MANUAL, SEM REAPROVEITAMENTO. AF_12/2017</t>
  </si>
  <si>
    <t>REMOÇÃO DE JANELAS, DE FORMA MANUAL, SEM REAPROVEITAMENTO. AF_12/2017</t>
  </si>
  <si>
    <t>REMOÇÃO DE TELHAS, DE FIBROCIMENTO, METÁLICA E CERÂMICA, DE FORMA MANUAL, SEM REAPROVEITAMENTO. AF_12/2017</t>
  </si>
  <si>
    <t>CARGA, MANOBRA E DESCARGA DE ENTULHO EM CAMINHÃO BASCULANTE 10 M³ - CARGA COM ESCAVADEIRA HIDRÁULICA  (CAÇAMBA DE 0,80 M³ / 111 HP) E DESCARGA LIVRE (UNIDADE: M3). AF_07/2020</t>
  </si>
  <si>
    <t>TRANSPORTE COM CAMINHÃO BASCULANTE DE 10 M³, EM VIA URBANA PAVIMENTADA, DMT ATÉ 30 KM (UNIDADE: M3XKM). AF_07/2020</t>
  </si>
  <si>
    <t>m³xkm</t>
  </si>
  <si>
    <t>TRANSPORTE COM CAMINHÃO BASCULANTE DE 10 M³, EM VIA URBANA EM LEITO NATURAL (UNIDADE: M3XKM). AF_07/2020</t>
  </si>
  <si>
    <t>DEMOLIÇÃO DE REVESTIMENTO CERÂMICO, DE FORMA MANUAL, SEM REAPROVEITAMENTO. AF_12/2017</t>
  </si>
  <si>
    <t>IMPERMEABILIZAÇÃO</t>
  </si>
  <si>
    <t>IMPERMEABILIZAÇÃO DE SUPERFÍCIE COM EMULSÃO ASFÁLTICA, 2 DEMÃOS AF_06/2018</t>
  </si>
  <si>
    <t>ALVENARIA</t>
  </si>
  <si>
    <t>ALVENARIA DE VEDAÇÃO DE BLOCOS CERÂMICOS FURADOS NA HORIZONTAL DE 11,5X19X19 CM (ESPESSURA 11,5 CM) E ARGAMASSA DE ASSENTAMENTO COM PREPARO EM BETONEIRA. AF_12/2021</t>
  </si>
  <si>
    <t>CONTRAVERGA MOLDADA IN LOCO EM CONCRETO PARA VÃOS DE ATÉ 1,5 M DE COMPRIMENTO. AF_03/2016</t>
  </si>
  <si>
    <t>CONTRAVERGA MOLDADA IN LOCO EM CONCRETO PARA VÃOS DE MAIS DE 1,5 M DE COMPRIMENTO. AF_03/2016</t>
  </si>
  <si>
    <t>VERGA MOLDADA IN LOCO EM CONCRETO PARA JANELAS COM ATÉ 1,5 M DE VÃO. AF_03/2016</t>
  </si>
  <si>
    <t>VERGA MOLDADA IN LOCO EM CONCRETO PARA JANELAS COM MAIS DE 1,5 M DE VÃO. AF_03/2016</t>
  </si>
  <si>
    <t>VERGA MOLDADA IN LOCO EM CONCRETO PARA PORTAS COM ATÉ 1,5 M DE VÃO. AF_03/2016</t>
  </si>
  <si>
    <t>VERGA MOLDADA IN LOCO EM CONCRETO PARA PORTAS COM MAIS DE 1,5 M DE VÃO. AF_03/2016</t>
  </si>
  <si>
    <t>PISO</t>
  </si>
  <si>
    <t>COBERTURA</t>
  </si>
  <si>
    <t>INSTALAÇÕES HIDROSSANITARIAS</t>
  </si>
  <si>
    <t>LIMPEZA FINAL</t>
  </si>
  <si>
    <t>CHAPISCO APLICADO EM ALVENARIAS E ESTRUTURAS DE CONCRETO INTERNAS, COM COLHER DE PEDREIRO.  ARGAMASSA TRAÇO 1:3 COM PREPARO EM BETONEIRA 400L. AF_10/2022</t>
  </si>
  <si>
    <t>EMBOÇO OU MASSA ÚNICA EM ARGAMASSA TRAÇO 1:2:8, PREPARO MECÂNICA COM BETONEIRA 400 L, APLICADA MANUALMENTE EM PANOS DE FACHADA COM PRESENÇA DE VÃOS, ESPESSURA DE 25 MM, ACESSO POR ANDAIME. AF_08/2022</t>
  </si>
  <si>
    <t>EMBOÇO OU MASSA ÚNICA EM ARGAMASSA TRAÇO 1:2:8, PREPARO MECÂNICA COM BETONEIRA 400 L, APLICADA MANUALMENTE EM PANOS DE FACHADA SEM PRESENÇA DE VÃOS, ESPESSURA DE 25 MM, ACESSO POR ANDAIME. AF_08/2022</t>
  </si>
  <si>
    <t>87545</t>
  </si>
  <si>
    <t>EMBOÇO, PARA RECEBIMENTO DE CERÂMICA, EM ARGAMASSA TRAÇO 1:2:8, PREPARO MECÂNICO COM BETONEIRA 400L, APLICADO MANUALMENTE EM FACES INTERNAS DE PAREDES, PARA AMBIENTE COM ÁREA MENOR QUE 5M2, ESPESSURA DE 10MM, COM EXECUÇÃO DE TALISCAS. AF_06/2014</t>
  </si>
  <si>
    <t xml:space="preserve">REVESTIMENTO CERÂMICO PARA PAREDES INTERNAS COM PORCELANATO 80X80 CM APLICADAS NA ALTURA INTEIRA DAS PAREDES. </t>
  </si>
  <si>
    <t>COMP. 1</t>
  </si>
  <si>
    <t>ARMAÇÃO DE BLOCO, VIGA BALDRAME OU SAPATA UTILIZANDO AÇO CA-50 DE 8 MM - MONTAGEM. AF_06/2017</t>
  </si>
  <si>
    <t>8.1</t>
  </si>
  <si>
    <t>KIT DE PORTA DE MADEIRA PARA VERNIZ, SEMI-OCA (LEVE OU MÉDIA), PADRÃO MÉDIO, 80X210CM, ESPESSURA DE 3,5CM, ITENS INCLUSOS: DOBRADIÇAS, MONTAGEM E INSTALAÇÃO DE BATENTE, FECHADURA COM EXECUÇÃO DO FURO - FORNECIMENTO E INSTALAÇÃO. AF_12/2019</t>
  </si>
  <si>
    <t>un.</t>
  </si>
  <si>
    <t>6.3</t>
  </si>
  <si>
    <t>6.4</t>
  </si>
  <si>
    <t>8.2</t>
  </si>
  <si>
    <t>PORTA DE FERRO, DE ABRIR, TIPO GRADE COM CHAPA, COM GUARNIÇÕES. AF_12/2019</t>
  </si>
  <si>
    <t>JANELA DE ALUMÍNIO TIPO MAXIM-AR, COM VIDROS, BATENTE E FERRAGENS. EXCLUSIVE ALIZAR, ACABAMENTO E CONTRAMARCO. FORNECIMENTO E INSTALAÇÃO. AF_12/2019</t>
  </si>
  <si>
    <t>8.3</t>
  </si>
  <si>
    <t>JANELA DE ALUMÍNIO DE CORRER COM 4 FOLHAS PARA VIDROS, COM VIDROS, BATENTE, ACABAMENTO COM ACETATO OU BRILHANTE E FERRAGENS. EXCLUSIVE ALIZAR E CONTRAMARCO. FORNECIMENTO E INSTALAÇÃO. AF_12/2019</t>
  </si>
  <si>
    <t>8.4</t>
  </si>
  <si>
    <t>8.5</t>
  </si>
  <si>
    <t>CONTRAMARCO DE ALUMÍNIO, FIXAÇÃO COM ARGAMASSA - FORNECIMENTO E INSTALAÇÃO. AF_12/2019</t>
  </si>
  <si>
    <t>8.6</t>
  </si>
  <si>
    <t>PEITORIL LINEAR EM GRANITO OU MÁRMORE, L = 15CM, COMPRIMENTO DE ATÉ 2M, ASSENTADO COM ARGAMASSA 1:6 COM ADITIVO. AF_11/2020</t>
  </si>
  <si>
    <t>104597</t>
  </si>
  <si>
    <t>REVESTIMENTO CERÂMICO PARA PISO COM PLACAS TIPO PORCELANATO DE DIMENSÕES 80X80 CM APLICADA EM AMBIENTES DE ÁREA ENTRE 5 M² E 10 M². AF_02/2023_PE</t>
  </si>
  <si>
    <t>104598</t>
  </si>
  <si>
    <t>REVESTIMENTO CERÂMICO PARA PISO COM PLACAS TIPO PORCELANATO DE DIMENSÕES 80X80 CM APLICADA EM AMBIENTES DE ÁREA MAIOR QUE 10 M². AF_02/2023_PE</t>
  </si>
  <si>
    <t>104596</t>
  </si>
  <si>
    <t>REVESTIMENTO CERÂMICO PARA PISO COM PLACAS TIPO PORCELANATO DE DIMENSÕES 80X80 CM APLICADA EM AMBIENTES DE ÁREA MENOR QUE 5 M². AF_02/2023_PE</t>
  </si>
  <si>
    <t>9.1</t>
  </si>
  <si>
    <t>9.2</t>
  </si>
  <si>
    <t>9.3</t>
  </si>
  <si>
    <t>CONTRAPISO EM ARGAMASSA TRAÇO 1:4 (CIMENTO E AREIA), PREPARO MANUAL, APLICADO EM ÁREAS MOLHADAS SOBRE IMPERMEABILIZAÇÃO, ACABAMENTO NÃO REFORÇADO, ESPESSURA 4CM. AF_07/2021</t>
  </si>
  <si>
    <t>9.4</t>
  </si>
  <si>
    <t>9.5</t>
  </si>
  <si>
    <t>REFORÇO SUPERFICIAL PARA CONTRAPISOS DE ARGAMASSA SEMI-SECA. AF_07/2021</t>
  </si>
  <si>
    <t>10.1</t>
  </si>
  <si>
    <t>FORRO EM PLACAS DE GESSO, PARA AMBIENTES COMERCIAIS. AF_05/2017_PS</t>
  </si>
  <si>
    <t>TELHAMENTO COM TELHA METÁLICA TERMOACÚSTICA E = 30 MM, COM ATÉ 2 ÁGUAS, INCLUSO IÇAMENTO. AF_07/2019</t>
  </si>
  <si>
    <t>COB. 1</t>
  </si>
  <si>
    <t>COMP</t>
  </si>
  <si>
    <t>TELHAMENTO COM TELHA ACÚSTICA GALV 0,43mm EPS 30mm</t>
  </si>
  <si>
    <t>11.1</t>
  </si>
  <si>
    <t>11.2</t>
  </si>
  <si>
    <t>CALHA EM CHAPA DE AÇO GALVANIZADO NÚMERO 24, DESENVOLVIMENTO DE 50 CM, INCLUSO TRANSPORTE VERTICAL. AF_07/2019</t>
  </si>
  <si>
    <t>CHAPIM (RUFO CAPA) EM AÇO GALVANIZADO, CORTE 33. AF_11/2020</t>
  </si>
  <si>
    <t>11.3</t>
  </si>
  <si>
    <t>11.4</t>
  </si>
  <si>
    <t>RUFO EM CHAPA DE AÇO GALVANIZADO NÚMERO 24, CORTE DE 25 CM, INCLUSO TRANSPORTE VERTICAL. AF_07/2019</t>
  </si>
  <si>
    <t>11.5</t>
  </si>
  <si>
    <t>FABRICAÇÃO E INSTALAÇÃO DE TESOURA INTEIRA EM AÇO, VÃO DE 6 M, PARA TELHA ONDULADA DE FIBROCIMENTO, METÁLICA, PLÁSTICA OU TERMOACÚSTICA, INCLUSO IÇAMENTO. AF_12/2015</t>
  </si>
  <si>
    <t>11.6</t>
  </si>
  <si>
    <t>TRAMA DE AÇO COMPOSTA POR TERÇAS PARA TELHADOS DE ATÉ 2 ÁGUAS PARA TELHA ONDULADA DE FIBROCIMENTO, METÁLICA, PLÁSTICA OU TERMOACÚSTICA, INCLUSO TRANSPORTE VERTICAL. AF_07/2019</t>
  </si>
  <si>
    <t>12.1</t>
  </si>
  <si>
    <t>FUNDO PREPARADOR ACRILICO BASE AGUA</t>
  </si>
  <si>
    <t>SINAPI-I</t>
  </si>
  <si>
    <t>12.2</t>
  </si>
  <si>
    <t>FUNDO SELADOR ACRÍLICO, APLICAÇÃO MANUAL EM PAREDE, UMA DEMÃO. AF_04/2023</t>
  </si>
  <si>
    <t>12.3</t>
  </si>
  <si>
    <t>PINTURA LÁTEX ACRÍLICA PREMIUM, APLICAÇÃO MANUAL EM PAREDES, DUAS DEMÃOS. AF_04/2023</t>
  </si>
  <si>
    <t>12.4</t>
  </si>
  <si>
    <t>12.5</t>
  </si>
  <si>
    <t>APLICAÇÃO MANUAL DE PINTURA COM TINTA TEXTURIZADA ACRÍLICA EM PAREDES EXTERNAS DE CASAS, DUAS CORES. AF_06/2014</t>
  </si>
  <si>
    <t>EMASSAMENTO COM MASSA LÁTEX, APLICAÇÃO EM PAREDE, DUAS DEMÃOS, LIXAMENTO MANUAL. AF_04/2023</t>
  </si>
  <si>
    <t>COMP. 3</t>
  </si>
  <si>
    <t>LIMP.</t>
  </si>
  <si>
    <t>LIMPEZA FINAL DE OBRA</t>
  </si>
  <si>
    <t>12.6</t>
  </si>
  <si>
    <t>PINTURA VERNIZ (INCOLOR) ALQUÍDICO EM MADEIRA, USO INTERNO E EXTERNO, 3 DEMÃOS. AF_01/2021</t>
  </si>
  <si>
    <t>12.7</t>
  </si>
  <si>
    <t>PINTURA COM TINTA ALQUÍDICA DE FUNDO E ACABAMENTO (ESMALTE SINTÉTICO GRAFITE) PULVERIZADA SOBRE PERFIL METÁLICO EXECUTADO EM FÁBRICA (POR DEMÃO). AF_01/2020_PE</t>
  </si>
  <si>
    <t>l</t>
  </si>
  <si>
    <t>CAIXA ENTERRADA HIDRÁULICA RETANGULAR EM ALVENARIA COM TIJOLOS CERÂMICOS MACIÇOS, DIMENSÕES INTERNAS: 0,6X0,6X0,6 M PARA REDE DE ESGOTO. AF_12/2020</t>
  </si>
  <si>
    <t>13.1</t>
  </si>
  <si>
    <t>CAIXA SIFONADA, PVC, DN 100 X 100 X 50 MM, JUNTA ELÁSTICA, FORNECIDA E INSTALADA EM RAMAL DE DESCARGA OU EM RAMAL DE ESGOTO SANITÁRIO. AF_08/2022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</si>
  <si>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</si>
  <si>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</si>
  <si>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</si>
  <si>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</si>
  <si>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</si>
  <si>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</si>
  <si>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</si>
  <si>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</si>
  <si>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</si>
  <si>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</si>
  <si>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</si>
  <si>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</si>
  <si>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</si>
  <si>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</si>
  <si>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13.16</t>
  </si>
  <si>
    <t>13.17</t>
  </si>
  <si>
    <t>13.18</t>
  </si>
  <si>
    <t>RALO SIFONADO REDONDO, PVC, DN 100 X 40 MM, JUNTA SOLDÁVEL, FORNECIDO E INSTALADO EM RAMAL DE DESCARGA OU EM RAMAL DE ESGOTO SANITÁRIO. AF_08/2022</t>
  </si>
  <si>
    <t>SIFÃO DO TIPO GARRAFA/COPO EM PVC 1.1/4  X 1.1/2 - FORNECIMENTO E INSTALAÇÃO. AF_01/2020</t>
  </si>
  <si>
    <t>VÁLVULA EM PLÁSTICO 1 PARA PIA, TANQUE OU LAVATÓRIO, COM OU SEM LADRÃO - FORNECIMENTO E INSTALAÇÃO. AF_01/2020</t>
  </si>
  <si>
    <t>BUCHA DE REDUÇÃO LONGA, PVC, SÉRIE NORMAL, ESGOTO PREDIAL, DN 50 X 40 MM, JUNTA SOLDÁVEL E ELÁSTICA, FORNECIDO E INSTALADO EM RAMAL DE DESCARGA OU RAMAL DE ESGOTO SANITÁRIO. AF_08/2022</t>
  </si>
  <si>
    <t>JOELHO 90 GRAUS, PVC, SERIE NORMAL, ESGOTO PREDIAL, DN 40 MM, JUNTA SOLDÁVEL, FORNECIDO E INSTALADO EM RAMAL DE DESCARGA OU RAMAL DE ESGOTO SANITÁRIO. AF_08/2022</t>
  </si>
  <si>
    <t>JOELHO PVC, COM BOLSA E ANEL, 90 GRAUS, DN 40 X *38* MM, SERIE NORMAL, PARA ESGOTO PREDIAL</t>
  </si>
  <si>
    <t>ESG1</t>
  </si>
  <si>
    <t xml:space="preserve">JOELHO PVC, COM BOLSA E ANEL, 90 GRAUS, DN 40 X *38* MM, SERIE NORMAL, PARA ESGOTO PREDIAL,  FORNECIDO E INSTALADO EM RAMAL DE DESCARGA OU RAMAL DE ESGOTO SANITÁRIO. </t>
  </si>
  <si>
    <t>15.1</t>
  </si>
  <si>
    <t>JOELHO 45 GRAUS, PVC, SERIE NORMAL, ESGOTO PREDIAL, DN 100 MM, JUNTA ELÁSTICA, FORNECIDO E INSTALADO EM RAMAL DE DESCARGA OU RAMAL DE ESGOTO SANITÁRIO. AF_08/2022</t>
  </si>
  <si>
    <t>JOELHO 45 GRAUS, PVC, SERIE NORMAL, ESGOTO PREDIAL, DN 40 MM, JUNTA SOLDÁVEL, FORNECIDO E INSTALADO EM RAMAL DE DESCARGA OU RAMAL DE ESGOTO SANITÁRIO. AF_08/2022</t>
  </si>
  <si>
    <t>JOELHO 45 GRAUS, PVC, SERIE NORMAL, ESGOTO PREDIAL, DN 50 MM, JUNTA ELÁSTICA, FORNECIDO E INSTALADO EM RAMAL DE DESCARGA OU RAMAL DE ESGOTO SANITÁRIO. AF_08/2022</t>
  </si>
  <si>
    <t>JOELHO 90 GRAUS, PVC, SERIE NORMAL, ESGOTO PREDIAL, DN 50 MM, JUNTA ELÁSTICA, FORNECIDO E INSTALADO EM RAMAL DE DESCARGA OU RAMAL DE ESGOTO SANITÁRIO. AF_08/2022</t>
  </si>
  <si>
    <t>13.19</t>
  </si>
  <si>
    <t>13.20</t>
  </si>
  <si>
    <t>13.21</t>
  </si>
  <si>
    <t>JOELHO 90 GRAUS, PVC, SERIE NORMAL, ESGOTO PREDIAL, DN 100 MM, JUNTA ELÁSTICA, FORNECIDO E INSTALADO EM RAMAL DE DESCARGA OU RAMAL DE ESGOTO SANITÁRIO. AF_08/2022</t>
  </si>
  <si>
    <t>13.22</t>
  </si>
  <si>
    <t>13.23</t>
  </si>
  <si>
    <t>13.24</t>
  </si>
  <si>
    <t>13.25</t>
  </si>
  <si>
    <t>13.26</t>
  </si>
  <si>
    <t>13.27</t>
  </si>
  <si>
    <t>JUNÇÃO SIMPLES, PVC, SERIE NORMAL, ESGOTO PREDIAL, DN 50 X 50 MM, JUNTA ELÁSTICA, FORNECIDO E INSTALADO EM RAMAL DE DESCARGA OU RAMAL DE ESGOTO SANITÁRIO. AF_08/2022</t>
  </si>
  <si>
    <t>JUNÇÃO SIMPLES DE REDUÇÃO, PVC, SERIE NORMAL, ESGOTO PREDIAL, DN 100 X 50 MM, JUNTA ELÁSTICA, FORNECIDO E INSTALADO EM RAMAL DE DESCARGA OU RAMAL DE ESGOTO SANITÁRIO. AF_08/2022</t>
  </si>
  <si>
    <t>ESG 2</t>
  </si>
  <si>
    <t>TE, PVC, SERIE NORMAL, ESGOTO PREDIAL, DN 100 X 100 MM, JUNTA ELÁSTICA, FORNECIDO E INSTALADO EM RAMAL DE DESCARGA OU RAMAL DE ESGOTO SANITÁRIO. AF_08/2022</t>
  </si>
  <si>
    <t>TE, PVC, SÉRIE NORMAL, ESGOTO PREDIAL, DN 100 X 50 MM, JUNTA ELÁSTICA, FORNECIDO E INSTALADO EM RAMAL DE DESCARGA OU RAMAL DE ESGOTO SANITÁRIO. AF_08/2022</t>
  </si>
  <si>
    <t>TUBO PVC, SERIE NORMAL, ESGOTO PREDIAL, DN 40 MM, FORNECIDO E INSTALADO EM RAMAL DE DESCARGA OU RAMAL DE ESGOTO SANITÁRIO. AF_08/2022</t>
  </si>
  <si>
    <t>TUBO PVC, SERIE NORMAL, ESGOTO PREDIAL, DN 50 MM, FORNECIDO E INSTALADO EM RAMAL DE DESCARGA OU RAMAL DE ESGOTO SANITÁRIO. AF_08/2022</t>
  </si>
  <si>
    <t>TUBO PVC, SERIE NORMAL, ESGOTO PREDIAL, DN 100 MM, FORNECIDO E INSTALADO EM RAMAL DE DESCARGA OU RAMAL DE ESGOTO SANITÁRIO. AF_08/2022</t>
  </si>
  <si>
    <t>REGISTRO DE GAVETA BRUTO, LATÃO, ROSCÁVEL, 3/4", COM ACABAMENTO E CANOPLA CROMADOS - FORNECIMENTO E INSTALAÇÃO. AF_08/2021</t>
  </si>
  <si>
    <t>JOELHO PVC, SOLDAVEL COM ROSCA, 90 GRAUS, 25 MM X 1/2", COR MARROM, PARA AGUA FRIA PREDIAL</t>
  </si>
  <si>
    <t>ADAPTADOR COM FLANGE E ANEL DE VEDAÇÃO, PVC, SOLDÁVEL, DN 50 MM X 1 1/2 , INSTALADO EM RESERVAÇÃO DE ÁGUA DE EDIFICAÇÃO QUE POSSUA RESERVATÓRIO DE FIBRA/FIBROCIMENTO   FORNECIMENTO E INSTALAÇÃO. AF_06/2016</t>
  </si>
  <si>
    <t>ADAPTADOR CURTO COM BOLSA E ROSCA PARA REGISTRO, PVC, SOLDÁVEL, DN 25MM X 3/4 , INSTALADO EM RAMAL DE DISTRIBUIÇÃO DE ÁGUA - FORNECIMENTO E INSTALAÇÃO. AF_06/2022</t>
  </si>
  <si>
    <t>BUCHA DE REDUÇÃO, LONGA, PVC, SOLDÁVEL, DN 50 X 25 MM, INSTALADO EM PRUMADA DE ÁGUA - FORNECIMENTO E INSTALAÇÃO. AF_06/2022</t>
  </si>
  <si>
    <t>BANCADA GRANITO CINZA,  50 X 60 CM, INCL. CUBA DE EMBUTIR OVAL LOUÇA BRANCA 35 X 50 CM, VÁLVULA METAL CROMADO, SIFÃO FLEXÍVEL PVC, ENGATE 30 CM FLEXÍVEL PLÁSTICO E TORNEIRA CROMADA DE MESA, PADRÃO POPULAR - FORNEC. E INSTALAÇÃO. AF_01/2020</t>
  </si>
  <si>
    <t>CHUVEIRO ELÉTRICO COMUM CORPO PLÁSTICO, TIPO DUCHA  FORNECIMENTO E INSTALAÇÃO. AF_01/2020</t>
  </si>
  <si>
    <t>JOELHO 90 GRAUS, PVC, SOLDÁVEL, DN 50MM, INSTALADO EM PRUMADA DE ÁGUA - FORNECIMENTO E INSTALAÇÃO. AF_06/2022</t>
  </si>
  <si>
    <t>JOELHO 90 GRAUS, PVC, SOLDÁVEL, DN 25MM, INSTALADO EM DRENO DE AR-CONDICIONADO - FORNECIMENTO E INSTALAÇÃO. AF_08/2022</t>
  </si>
  <si>
    <t>JOELHO 90 GRAUS, PVC, SOLDÁVEL, DN 25MM, INSTALADO EM PRUMADA DE ÁGUA - FORNECIMENTO E INSTALAÇÃO. AF_06/2022</t>
  </si>
  <si>
    <t>13.28</t>
  </si>
  <si>
    <t>13.29</t>
  </si>
  <si>
    <t>13.30</t>
  </si>
  <si>
    <t>13.31</t>
  </si>
  <si>
    <t>13.32</t>
  </si>
  <si>
    <t>13.33</t>
  </si>
  <si>
    <t>REGISTRO DE PRESSÃO BRUTO, LATÃO, ROSCÁVEL, 3/4", COM ACABAMENTO E CANOPLA CROMADOS - FORNECIMENTO E INSTALAÇÃO. AF_08/2021</t>
  </si>
  <si>
    <t>90373</t>
  </si>
  <si>
    <t>JOELHO 90 GRAUS COM BUCHA DE LATÃO, PVC, SOLDÁVEL, DN 25MM, X 1/2  INSTALADO EM RAMAL OU SUB-RAMAL DE ÁGUA - FORNECIMENTO E INSTALAÇÃO. AF_06/2022</t>
  </si>
  <si>
    <t>89366</t>
  </si>
  <si>
    <t>JOELHO 90 GRAUS COM BUCHA DE LATÃO, PVC, SOLDÁVEL, DN 25MM, X 3/4  INSTALADO EM RAMAL OU SUB-RAMAL DE ÁGUA - FORNECIMENTO E INSTALAÇÃO. AF_06/2022</t>
  </si>
  <si>
    <t>TE, PVC, SOLDÁVEL, DN 25MM, INSTALADO EM PRUMADA DE ÁGUA - FORNECIMENTO E INSTALAÇÃO. AF_06/2022</t>
  </si>
  <si>
    <t>TE, PVC, SOLDÁVEL, DN 50MM, INSTALADO EM PRUMADA DE ÁGUA - FORNECIMENTO E INSTALAÇÃO. AF_06/2022</t>
  </si>
  <si>
    <t>TUBO, PVC, SOLDÁVEL, DN 25MM, INSTALADO EM RAMAL DE DISTRIBUIÇÃO DE ÁGUA - FORNECIMENTO E INSTALAÇÃO. AF_06/2022</t>
  </si>
  <si>
    <t>TUBO, PVC, SOLDÁVEL, DN 50MM, INSTALADO EM RAMAL DE DISTRIBUIÇÃO DE ÁGUA - FORNECIMENTO E INSTALAÇÃO. AF_06/2022</t>
  </si>
  <si>
    <t>37595</t>
  </si>
  <si>
    <t>38195</t>
  </si>
  <si>
    <t>34357</t>
  </si>
  <si>
    <t>88256</t>
  </si>
  <si>
    <t>88316</t>
  </si>
  <si>
    <t>11029</t>
  </si>
  <si>
    <t>COB.1</t>
  </si>
  <si>
    <t>88323</t>
  </si>
  <si>
    <t>93281</t>
  </si>
  <si>
    <t>93282</t>
  </si>
  <si>
    <t>44329</t>
  </si>
  <si>
    <t>44330</t>
  </si>
  <si>
    <t>88441</t>
  </si>
  <si>
    <t>5318</t>
  </si>
  <si>
    <t>44331</t>
  </si>
  <si>
    <t>JOELHO PVC, COM BOLSA E ANEL, 90 GRAUS, DN 40 X *38* MM, SERIE NORMAL, PARA ESGOTO PREDIAL,  FORNECIDO E INSTALADO EM RAMAL DE DESCARGA OU RAMAL DE ESGOTO SANITÁRIO.</t>
  </si>
  <si>
    <t>122</t>
  </si>
  <si>
    <t>10835</t>
  </si>
  <si>
    <t>20083</t>
  </si>
  <si>
    <t>38383</t>
  </si>
  <si>
    <t>88248</t>
  </si>
  <si>
    <t>88267</t>
  </si>
  <si>
    <t>ESG2</t>
  </si>
  <si>
    <t>301</t>
  </si>
  <si>
    <t>3659</t>
  </si>
  <si>
    <t>20078</t>
  </si>
  <si>
    <t>CÓDIGO</t>
  </si>
  <si>
    <t>UNIDADE</t>
  </si>
  <si>
    <t>COEFIC.</t>
  </si>
  <si>
    <t>DESONERADO</t>
  </si>
  <si>
    <t>NÃO DESONER.</t>
  </si>
  <si>
    <t>ARGAMASSA COLANTE TIPO AC III</t>
  </si>
  <si>
    <t xml:space="preserve">KG    </t>
  </si>
  <si>
    <t>PISO PORCELANATO, BORDA RETA, EXTRA, FORMATO MAIOR QUE 2025 CM2</t>
  </si>
  <si>
    <t xml:space="preserve">M2    </t>
  </si>
  <si>
    <t>REJUNTE CIMENTICIO, QUALQUER COR</t>
  </si>
  <si>
    <t>AZULEJISTA OU LADRILHISTA COM ENCARGOS COMPLEMENTARES</t>
  </si>
  <si>
    <t>H</t>
  </si>
  <si>
    <t>SERVENTE COM ENCARGOS COMPLEMENTARES</t>
  </si>
  <si>
    <t>HASTE RETA PARA GANCHO DE FERRO GALVANIZADO, COM ROSCA 1/4 " X 30 CM PARA FIXACAO DE TELHA METALICA, INCLUI PORCA E ARRUELAS DE VEDACAO</t>
  </si>
  <si>
    <t xml:space="preserve">CJ    </t>
  </si>
  <si>
    <t>TELHADISTA COM ENCARGOS COMPLEMENTARES</t>
  </si>
  <si>
    <t>GUINCHO ELÉTRICO DE COLUNA, CAPACIDADE 400 KG, COM MOTO FREIO, MOTOR TRIFÁSICO DE 1,25 CV - CHP DIURNO. AF_03/2016</t>
  </si>
  <si>
    <t>CHP</t>
  </si>
  <si>
    <t>GUINCHO ELÉTRICO DE COLUNA, CAPACIDADE 400 KG, COM MOTO FREIO, MOTOR TRIFÁSICO DE 1,25 CV - CHI DIURNO. AF_03/2016</t>
  </si>
  <si>
    <t>CHI</t>
  </si>
  <si>
    <t>DETERGENTE NEUTRO USO GERAL, CONCENTRADO</t>
  </si>
  <si>
    <t xml:space="preserve">L     </t>
  </si>
  <si>
    <t>DESINFETANTE PRONTO USO</t>
  </si>
  <si>
    <t>JARDINEIRO COM ENCARGOS COMPLEMENTARES</t>
  </si>
  <si>
    <t>DILUENTE AGUARRAS</t>
  </si>
  <si>
    <t>LIMPA VIDROS COM PULVERIZADOR</t>
  </si>
  <si>
    <t>ADESIVO PLASTICO PARA PVC, FRASCO COM *850* GR</t>
  </si>
  <si>
    <t xml:space="preserve">UN    </t>
  </si>
  <si>
    <t>SOLUCAO PREPARADORA / LIMPADORA PARA PVC, FRASCO COM 1000 CM3</t>
  </si>
  <si>
    <t>LIXA D'AGUA EM FOLHA, GRAO 100</t>
  </si>
  <si>
    <t>AUXILIAR DE ENCANADOR OU BOMBEIRO HIDRÁULICO COM ENCARGOS COMPLEMENTARES</t>
  </si>
  <si>
    <t>ENCANADOR OU BOMBEIRO HIDRÁULICO COM ENCARGOS COMPLEMENTARES</t>
  </si>
  <si>
    <t>ANEL BORRACHA PARA TUBO ESGOTO PREDIAL, DN 100 MM (NBR 5688)</t>
  </si>
  <si>
    <t>JUNCAO SIMPLES DE REDUCAO, PVC, DN 100 X 50 MM, SERIE NORMAL PARA ESGOTO PREDIAL</t>
  </si>
  <si>
    <t>PASTA LUBRIFICANTE PARA TUBOS E CONEXOES COM JUNTA ELASTICA, EMBALAGEM DE *400* GR (USO EM PVC, ACO, POLIETILENO E OUTROS)</t>
  </si>
  <si>
    <t>FILTRO ANAERÓBIO RETANGULAR, EM ALVENARIA COM TIJOLOS CERÂMICOS MACIÇOS, DIMENSÕES INTERNAS: 1,2 X 1,8 X H=1,67 M, VOLUME ÚTIL: 2592 L (PARA 13 CONTRIBUINTES). AF_12/2020</t>
  </si>
  <si>
    <t>ESG 3</t>
  </si>
  <si>
    <t>SUMIDOURO CIRCULAR DE TIJOLO MACIÇO, DIAMETRO 1,3M E ALTURA 3,0M</t>
  </si>
  <si>
    <t>4720</t>
  </si>
  <si>
    <t>5678</t>
  </si>
  <si>
    <t>5679</t>
  </si>
  <si>
    <t>7258</t>
  </si>
  <si>
    <t>88309</t>
  </si>
  <si>
    <t>89995</t>
  </si>
  <si>
    <t>89998</t>
  </si>
  <si>
    <t>96536</t>
  </si>
  <si>
    <t>97734</t>
  </si>
  <si>
    <t>97735</t>
  </si>
  <si>
    <t>100475</t>
  </si>
  <si>
    <t>101625</t>
  </si>
  <si>
    <t>PEDRA BRITADA N. 0, OU PEDRISCO (4,8 A 9,5 MM) POSTO PEDREIRA/FORNECEDOR, SEM FRETE</t>
  </si>
  <si>
    <t xml:space="preserve">M3   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</si>
  <si>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</si>
  <si>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</si>
  <si>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TIJOLO CERAMICO MACICO COMUM *5 X 10 X 20* CM (L X A X C)</t>
  </si>
  <si>
    <t>PEDREIRO COM ENCARGOS COMPLEMENTARES</t>
  </si>
  <si>
    <t>GRAUTEAMENTO DE CINTA SUPERIOR OU DE VERGA EM ALVENARIA ESTRUTURAL. AF_09/2021</t>
  </si>
  <si>
    <t>M3</t>
  </si>
  <si>
    <t>ARMAÇÃO DE CINTA DE ALVENARIA ESTRUTURAL; DIÂMETRO DE 10,0 MM. AF_09/2021</t>
  </si>
  <si>
    <t>KG</t>
  </si>
  <si>
    <t>M2</t>
  </si>
  <si>
    <t>PEÇA RETANGULAR PRÉ-MOLDADA, VOLUME DE CONCRETO DE 10 A 30 LITROS, TAXA DE AÇO APROXIMADA DE 30KG/M³. AF_01/2018</t>
  </si>
  <si>
    <t>PEÇA RETANGULAR PRÉ-MOLDADA, VOLUME DE CONCRETO DE 30 A 100 LITROS, TAXA DE AÇO APROXIMADA DE 30KG/M³. AF_01/2018</t>
  </si>
  <si>
    <t>ARGAMASSA TRAÇO 1:3 (EM VOLUME DE CIMENTO E AREIA MÉDIA ÚMIDA) COM ADIÇÃO DE IMPERMEABILIZANTE, PREPARO MECÂNICO COM BETONEIRA 400 L. AF_08/2019</t>
  </si>
  <si>
    <t>PREPARO DE FUNDO DE VALA COM LARGURA MAIOR OU IGUAL A 1,5 M E MENOR QUE 2,5 M, COM CAMADA DE AREIA, LANÇAMENTO MECANIZADO. AF_08/2020</t>
  </si>
  <si>
    <t>14.1</t>
  </si>
  <si>
    <t>14.5</t>
  </si>
  <si>
    <t>14.2</t>
  </si>
  <si>
    <t>14.3</t>
  </si>
  <si>
    <t>14.4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</si>
  <si>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</si>
  <si>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</si>
  <si>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</si>
  <si>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</si>
  <si>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</si>
  <si>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</si>
  <si>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</si>
  <si>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</si>
  <si>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</si>
  <si>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COMPOSIÇÃO PARAMÉTRICA DE PONTO ELÉTRICO DE ILUMINAÇÃO, COM INTERRUPTOR SIMPLES, EM EDIFÍCIO RESIDENCIAL COM ELETRODUTO EMBUTIDO EM RASGOS NAS PAREDES, INCLUSO TOMADA, ELETRODUTO, CABO, RASGO E CHUMBAMENTO (SEM LUMINÁRIA E LÂMPADA). AF_11/2022</t>
  </si>
  <si>
    <t>COMPOSIÇÃO PARAMÉTRICA DE PONTO ELÉTRICO DE TOMADA DE USO ESPECÍFICO 2P+T (20A/250V) EM EDIFÍCIO RESIDENCIAL COM ELETRODUTO EMBUTIDO EM RASGOS NAS PAREDES, INCLUSO TOMADA, ELETRODUTO, CABO, RASGO, QUEBRA E CHUMBAMENTO (EXCETO CHUVEIRO). AF_11/2022</t>
  </si>
  <si>
    <t>COMPOSIÇÃO PARAMÉTRICA DE PONTO ELÉTRICO DE TOMADA DE USO GERAL 2P+T (10A/250V) EM EDIFÍCIO RESIDENCIAL COM ELETRODUTO EMBUTIDO EM RASGOS NAS PAREDES, INCLUSO TOMADA, ELETRODUTO, CABO, RASGO, QUEBRA E CHUMBAMENTO. AF_11/2022</t>
  </si>
  <si>
    <t>COMPOSIÇÃO PARAMÉTRICA DE PONTO ELÉTRICO DE TOMADA PARA CHUVEIRO (20A/250V) EM EDIFÍCIO RESIDENCIAL COM ELETRODUTO EMBUTIDO EM RASGOS NAS PAREDES, INCLUSO TOMADA, ELETRODUTO, CABO, RASGO, QUEBRA E CHUMBAMENTO. AF_11/2022</t>
  </si>
  <si>
    <t>QUADRO DE DISTRIBUIÇÃO DE ENERGIA EM CHAPA DE AÇO GALVANIZADO, DE EMBUTIR, COM BARRAMENTO TRIFÁSICO, PARA 30 DISJUNTORES DIN 150A - FORNECIMENTO E INSTALAÇÃO. AF_10/2020</t>
  </si>
  <si>
    <t>CABO DE COBRE FLEXÍVEL ISOLADO, 50 MM², ANTI-CHAMA 0,6/1,0 KV, PARA REDE ENTERRADA DE DISTRIBUIÇÃO DE ENERGIA ELÉTRICA - FORNECIMENTO E INSTALAÇÃO. AF_12/2021</t>
  </si>
  <si>
    <t>CAIXA ENTERRADA ELÉTRICA RETANGULAR, EM CONCRETO PRÉ-MOLDADO, FUNDO COM BRITA, DIMENSÕES INTERNAS: 0,3X0,3X0,3 M. AF_12/2020</t>
  </si>
  <si>
    <t>ELETRODUTO FLEXÍVEL CORRUGADO, PEAD, DN 63 (2"), PARA REDE ENTERRADA DE DISTRIBUIÇÃO DE ENERGIA ELÉTRICA - FORNECIMENTO E INSTALAÇÃO. AF_12/2021</t>
  </si>
  <si>
    <t>DISJUNTOR MONOPOLAR TIPO DIN, CORRENTE NOMINAL DE 10A - FORNECIMENTO E INSTALAÇÃO. AF_10/2020</t>
  </si>
  <si>
    <t>DISJUNTOR MONOPOLAR TIPO DIN, CORRENTE NOMINAL DE 16A - FORNECIMENTO E INSTALAÇÃO. AF_10/2020</t>
  </si>
  <si>
    <t>DISJUNTOR MONOPOLAR TIPO DIN, CORRENTE NOMINAL DE 20A - FORNECIMENTO E INSTALAÇÃO. AF_10/2020</t>
  </si>
  <si>
    <t>DISJUNTOR MONOPOLAR TIPO DIN, CORRENTE NOMINAL DE 40A - FORNECIMENTO E INSTALAÇÃO. AF_10/2020</t>
  </si>
  <si>
    <t>DISJUNTOR TERMOMAGNETICO TRIPOLAR 150 A / 600 V, TIPO FXD / ICC - 35 KA</t>
  </si>
  <si>
    <t>LUMINÁRIA TIPO PLAFON CIRCULAR, DE SOBREPOR, COM LED DE 12/13 W - FORNECIMENTO E INSTALAÇÃO. AF_03/2022</t>
  </si>
  <si>
    <t>NOTA FISCAL</t>
  </si>
  <si>
    <t>TELHA TERMICA PELICULA BRANCA 1,05MT PEROLIZADO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</si>
</sst>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_(&quot;R$ &quot;* #,##0.00_);_(&quot;R$ &quot;* \(#,##0.00\);_(&quot;R$ &quot;* &quot;-&quot;??_);_(@_)"/>
    <numFmt numFmtId="166" formatCode="_ * #,##0.00_ ;_ * \-#,##0.00_ ;_ * &quot;-&quot;??_ ;_ @_ "/>
    <numFmt numFmtId="167" formatCode="&quot;R$&quot;\ #,##0.00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6"/>
      <color theme="1"/>
      <name val="Calibri"/>
      <family val="2"/>
    </font>
    <font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name val="Arial"/>
      <family val="1"/>
    </font>
    <font>
      <sz val="11"/>
      <color rgb="FFFF0000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2"/>
      <color rgb="FFFF0000"/>
      <name val="Arial"/>
      <family val="2"/>
    </font>
    <font>
      <b/>
      <i/>
      <sz val="12"/>
      <color indexed="8"/>
      <name val="Arial"/>
      <family val="2"/>
    </font>
    <font>
      <vertAlign val="subscript"/>
      <sz val="12"/>
      <color theme="1"/>
      <name val="Arial"/>
      <family val="2"/>
    </font>
    <font>
      <sz val="6"/>
      <color rgb="FFFF0000"/>
      <name val="Calibri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6"/>
      <name val="Calibri"/>
      <family val="2"/>
    </font>
    <font>
      <b/>
      <sz val="10"/>
      <name val="Times New Roman"/>
      <family val="1"/>
    </font>
    <font>
      <sz val="11"/>
      <name val="Calibri"/>
      <family val="2"/>
      <scheme val="minor"/>
    </font>
    <font>
      <b/>
      <sz val="8"/>
      <name val="Calibri"/>
      <family val="2"/>
    </font>
    <font>
      <sz val="8"/>
      <name val="Calibri"/>
      <family val="2"/>
    </font>
    <font>
      <b/>
      <sz val="8"/>
      <color indexed="8"/>
      <name val="Calibri"/>
      <family val="2"/>
    </font>
    <font>
      <sz val="8"/>
      <color theme="1"/>
      <name val="Calibri"/>
      <family val="2"/>
      <scheme val="minor"/>
    </font>
    <font>
      <b/>
      <sz val="6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ECECEC"/>
        <bgColor rgb="FFECECEC"/>
      </patternFill>
    </fill>
    <fill>
      <patternFill patternType="solid">
        <fgColor rgb="FFFFFF00"/>
        <bgColor rgb="FFFFFF00"/>
      </patternFill>
    </fill>
    <fill>
      <patternFill patternType="solid">
        <fgColor rgb="FFB4C6E7"/>
        <bgColor rgb="FFB4C6E7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44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0" fontId="8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9" fillId="0" borderId="0"/>
    <xf numFmtId="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39">
    <xf numFmtId="0" fontId="0" fillId="0" borderId="0" xfId="0"/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44" fontId="2" fillId="0" borderId="13" xfId="1" applyFont="1" applyBorder="1" applyAlignment="1">
      <alignment vertical="center"/>
    </xf>
    <xf numFmtId="0" fontId="2" fillId="0" borderId="17" xfId="0" applyFont="1" applyBorder="1" applyAlignment="1">
      <alignment horizontal="left" vertical="center"/>
    </xf>
    <xf numFmtId="0" fontId="2" fillId="0" borderId="13" xfId="0" applyFont="1" applyBorder="1" applyAlignment="1">
      <alignment vertical="center"/>
    </xf>
    <xf numFmtId="10" fontId="5" fillId="5" borderId="1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13" xfId="0" applyFill="1" applyBorder="1" applyAlignment="1">
      <alignment horizontal="center" vertical="center"/>
    </xf>
    <xf numFmtId="10" fontId="2" fillId="0" borderId="13" xfId="2" applyNumberFormat="1" applyFont="1" applyBorder="1" applyAlignment="1">
      <alignment horizontal="center" vertical="center"/>
    </xf>
    <xf numFmtId="164" fontId="4" fillId="0" borderId="13" xfId="2" applyNumberFormat="1" applyFont="1" applyFill="1" applyBorder="1" applyAlignment="1">
      <alignment horizontal="center" vertical="center"/>
    </xf>
    <xf numFmtId="164" fontId="4" fillId="5" borderId="13" xfId="2" applyNumberFormat="1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horizontal="right" vertical="top" wrapText="1"/>
    </xf>
    <xf numFmtId="0" fontId="13" fillId="0" borderId="0" xfId="0" applyFont="1" applyAlignment="1">
      <alignment horizontal="right" vertical="top" wrapText="1" indent="1"/>
    </xf>
    <xf numFmtId="0" fontId="13" fillId="0" borderId="0" xfId="0" applyFont="1" applyAlignment="1">
      <alignment horizontal="center" vertical="top" wrapText="1"/>
    </xf>
    <xf numFmtId="0" fontId="15" fillId="0" borderId="32" xfId="0" applyFont="1" applyBorder="1"/>
    <xf numFmtId="10" fontId="16" fillId="0" borderId="13" xfId="0" applyNumberFormat="1" applyFont="1" applyBorder="1"/>
    <xf numFmtId="166" fontId="15" fillId="0" borderId="13" xfId="43" applyNumberFormat="1" applyFont="1" applyBorder="1" applyAlignment="1">
      <alignment horizontal="left"/>
    </xf>
    <xf numFmtId="10" fontId="11" fillId="0" borderId="13" xfId="0" applyNumberFormat="1" applyFont="1" applyBorder="1"/>
    <xf numFmtId="0" fontId="12" fillId="0" borderId="0" xfId="0" applyFont="1" applyAlignment="1">
      <alignment horizontal="left" vertical="top" wrapText="1" inden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right" vertical="top" wrapText="1" indent="1"/>
    </xf>
    <xf numFmtId="0" fontId="11" fillId="0" borderId="35" xfId="0" applyFont="1" applyBorder="1" applyAlignment="1">
      <alignment horizontal="right"/>
    </xf>
    <xf numFmtId="10" fontId="11" fillId="0" borderId="0" xfId="0" applyNumberFormat="1" applyFont="1"/>
    <xf numFmtId="166" fontId="15" fillId="0" borderId="35" xfId="43" applyNumberFormat="1" applyFont="1" applyBorder="1" applyAlignment="1">
      <alignment horizontal="left"/>
    </xf>
    <xf numFmtId="0" fontId="15" fillId="0" borderId="13" xfId="0" applyFont="1" applyBorder="1" applyAlignment="1">
      <alignment horizontal="left"/>
    </xf>
    <xf numFmtId="0" fontId="15" fillId="0" borderId="35" xfId="0" applyFont="1" applyBorder="1" applyAlignment="1">
      <alignment horizontal="left"/>
    </xf>
    <xf numFmtId="0" fontId="11" fillId="0" borderId="13" xfId="0" applyFont="1" applyBorder="1"/>
    <xf numFmtId="0" fontId="11" fillId="0" borderId="13" xfId="0" applyFont="1" applyBorder="1" applyAlignment="1">
      <alignment horizontal="right"/>
    </xf>
    <xf numFmtId="0" fontId="11" fillId="0" borderId="0" xfId="0" applyFont="1" applyAlignment="1">
      <alignment horizontal="center" vertical="center"/>
    </xf>
    <xf numFmtId="0" fontId="11" fillId="0" borderId="35" xfId="0" applyFont="1" applyBorder="1"/>
    <xf numFmtId="0" fontId="11" fillId="0" borderId="36" xfId="0" applyFont="1" applyBorder="1"/>
    <xf numFmtId="10" fontId="11" fillId="0" borderId="29" xfId="0" applyNumberFormat="1" applyFont="1" applyBorder="1"/>
    <xf numFmtId="0" fontId="11" fillId="8" borderId="0" xfId="0" applyFont="1" applyFill="1"/>
    <xf numFmtId="10" fontId="11" fillId="8" borderId="0" xfId="0" applyNumberFormat="1" applyFont="1" applyFill="1"/>
    <xf numFmtId="167" fontId="11" fillId="0" borderId="0" xfId="0" applyNumberFormat="1" applyFont="1"/>
    <xf numFmtId="0" fontId="20" fillId="0" borderId="0" xfId="0" applyFont="1" applyAlignment="1">
      <alignment vertical="center" wrapText="1"/>
    </xf>
    <xf numFmtId="44" fontId="20" fillId="0" borderId="0" xfId="1" applyFont="1" applyAlignment="1">
      <alignment horizontal="center" vertical="center" wrapText="1"/>
    </xf>
    <xf numFmtId="44" fontId="20" fillId="0" borderId="0" xfId="1" applyFont="1" applyAlignment="1">
      <alignment vertical="center" wrapText="1"/>
    </xf>
    <xf numFmtId="0" fontId="20" fillId="0" borderId="0" xfId="0" applyFont="1" applyAlignment="1">
      <alignment wrapText="1"/>
    </xf>
    <xf numFmtId="0" fontId="21" fillId="2" borderId="13" xfId="0" applyFont="1" applyFill="1" applyBorder="1" applyAlignment="1">
      <alignment horizontal="left" vertical="center"/>
    </xf>
    <xf numFmtId="0" fontId="21" fillId="2" borderId="13" xfId="0" applyFont="1" applyFill="1" applyBorder="1" applyAlignment="1">
      <alignment vertical="center" wrapText="1"/>
    </xf>
    <xf numFmtId="0" fontId="21" fillId="2" borderId="13" xfId="0" applyFont="1" applyFill="1" applyBorder="1" applyAlignment="1">
      <alignment horizontal="right" vertical="center" wrapText="1"/>
    </xf>
    <xf numFmtId="9" fontId="20" fillId="0" borderId="0" xfId="2" applyFont="1" applyAlignment="1">
      <alignment vertical="center" wrapText="1"/>
    </xf>
    <xf numFmtId="0" fontId="23" fillId="0" borderId="0" xfId="0" applyFont="1" applyAlignment="1">
      <alignment vertical="center" wrapText="1"/>
    </xf>
    <xf numFmtId="44" fontId="23" fillId="0" borderId="0" xfId="1" applyFont="1" applyAlignment="1">
      <alignment horizontal="center" vertical="center" wrapText="1"/>
    </xf>
    <xf numFmtId="44" fontId="23" fillId="0" borderId="0" xfId="1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 shrinkToFit="1"/>
    </xf>
    <xf numFmtId="2" fontId="23" fillId="0" borderId="0" xfId="0" applyNumberFormat="1" applyFont="1" applyAlignment="1">
      <alignment horizontal="center" vertical="center" wrapText="1" shrinkToFit="1"/>
    </xf>
    <xf numFmtId="44" fontId="23" fillId="0" borderId="0" xfId="1" applyFont="1" applyAlignment="1">
      <alignment horizontal="center" vertical="center" wrapText="1" shrinkToFit="1"/>
    </xf>
    <xf numFmtId="44" fontId="23" fillId="0" borderId="0" xfId="1" applyFont="1" applyAlignment="1">
      <alignment horizontal="right" vertical="center" wrapText="1"/>
    </xf>
    <xf numFmtId="1" fontId="23" fillId="0" borderId="0" xfId="0" applyNumberFormat="1" applyFont="1" applyAlignment="1">
      <alignment horizontal="center" vertical="center" wrapText="1" shrinkToFit="1"/>
    </xf>
    <xf numFmtId="0" fontId="23" fillId="0" borderId="0" xfId="0" applyFont="1" applyAlignment="1">
      <alignment horizontal="left" vertical="center" wrapText="1"/>
    </xf>
    <xf numFmtId="44" fontId="20" fillId="0" borderId="0" xfId="1" applyFont="1" applyAlignment="1">
      <alignment wrapText="1"/>
    </xf>
    <xf numFmtId="0" fontId="22" fillId="4" borderId="1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44" fontId="22" fillId="4" borderId="14" xfId="1" applyFont="1" applyFill="1" applyBorder="1" applyAlignment="1">
      <alignment horizontal="center" vertical="center" wrapText="1"/>
    </xf>
    <xf numFmtId="44" fontId="22" fillId="4" borderId="10" xfId="1" applyFont="1" applyFill="1" applyBorder="1" applyAlignment="1">
      <alignment horizontal="center" vertical="center" wrapText="1"/>
    </xf>
    <xf numFmtId="44" fontId="22" fillId="4" borderId="14" xfId="1" applyFont="1" applyFill="1" applyBorder="1" applyAlignment="1">
      <alignment vertical="center" wrapText="1"/>
    </xf>
    <xf numFmtId="0" fontId="22" fillId="4" borderId="13" xfId="0" applyFont="1" applyFill="1" applyBorder="1" applyAlignment="1">
      <alignment horizontal="center" vertical="center" wrapText="1"/>
    </xf>
    <xf numFmtId="0" fontId="22" fillId="4" borderId="13" xfId="0" applyFont="1" applyFill="1" applyBorder="1" applyAlignment="1">
      <alignment vertical="center" wrapText="1"/>
    </xf>
    <xf numFmtId="44" fontId="22" fillId="4" borderId="13" xfId="1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left" vertical="center" wrapText="1"/>
    </xf>
    <xf numFmtId="44" fontId="22" fillId="0" borderId="13" xfId="1" applyFont="1" applyBorder="1" applyAlignment="1">
      <alignment horizontal="center" vertical="center" wrapText="1"/>
    </xf>
    <xf numFmtId="44" fontId="22" fillId="0" borderId="13" xfId="1" applyFont="1" applyBorder="1" applyAlignment="1">
      <alignment vertical="center"/>
    </xf>
    <xf numFmtId="0" fontId="22" fillId="0" borderId="13" xfId="0" applyFont="1" applyBorder="1" applyAlignment="1">
      <alignment vertical="center" wrapText="1"/>
    </xf>
    <xf numFmtId="0" fontId="22" fillId="4" borderId="10" xfId="0" applyFont="1" applyFill="1" applyBorder="1" applyAlignment="1">
      <alignment horizontal="center" vertical="center" wrapText="1"/>
    </xf>
    <xf numFmtId="0" fontId="22" fillId="4" borderId="11" xfId="0" applyFont="1" applyFill="1" applyBorder="1" applyAlignment="1">
      <alignment horizontal="center" vertical="center" wrapText="1"/>
    </xf>
    <xf numFmtId="44" fontId="22" fillId="4" borderId="6" xfId="1" applyFont="1" applyFill="1" applyBorder="1" applyAlignment="1">
      <alignment horizontal="center" vertical="center" wrapText="1"/>
    </xf>
    <xf numFmtId="44" fontId="22" fillId="4" borderId="10" xfId="1" applyFont="1" applyFill="1" applyBorder="1" applyAlignment="1">
      <alignment vertical="center" wrapText="1"/>
    </xf>
    <xf numFmtId="0" fontId="22" fillId="4" borderId="30" xfId="0" applyFont="1" applyFill="1" applyBorder="1" applyAlignment="1">
      <alignment horizontal="center" vertical="center" wrapText="1"/>
    </xf>
    <xf numFmtId="0" fontId="22" fillId="4" borderId="30" xfId="0" applyFont="1" applyFill="1" applyBorder="1" applyAlignment="1">
      <alignment vertical="center" wrapText="1"/>
    </xf>
    <xf numFmtId="44" fontId="22" fillId="4" borderId="30" xfId="1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/>
    </xf>
    <xf numFmtId="0" fontId="22" fillId="0" borderId="10" xfId="0" applyFont="1" applyBorder="1" applyAlignment="1">
      <alignment vertical="center" wrapText="1"/>
    </xf>
    <xf numFmtId="0" fontId="22" fillId="0" borderId="10" xfId="0" applyFont="1" applyBorder="1" applyAlignment="1">
      <alignment horizontal="center" vertical="center" wrapText="1"/>
    </xf>
    <xf numFmtId="44" fontId="22" fillId="0" borderId="10" xfId="1" applyFont="1" applyBorder="1" applyAlignment="1">
      <alignment horizontal="center" vertical="center" wrapText="1"/>
    </xf>
    <xf numFmtId="0" fontId="22" fillId="4" borderId="10" xfId="0" applyFont="1" applyFill="1" applyBorder="1" applyAlignment="1">
      <alignment vertical="center" wrapText="1"/>
    </xf>
    <xf numFmtId="2" fontId="22" fillId="0" borderId="10" xfId="0" applyNumberFormat="1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 shrinkToFit="1"/>
    </xf>
    <xf numFmtId="0" fontId="22" fillId="0" borderId="10" xfId="0" applyFont="1" applyBorder="1" applyAlignment="1">
      <alignment horizontal="left" vertical="center" wrapText="1"/>
    </xf>
    <xf numFmtId="2" fontId="22" fillId="0" borderId="10" xfId="0" applyNumberFormat="1" applyFont="1" applyBorder="1" applyAlignment="1">
      <alignment horizontal="center" vertical="center" wrapText="1" shrinkToFit="1"/>
    </xf>
    <xf numFmtId="44" fontId="22" fillId="0" borderId="10" xfId="1" applyFont="1" applyBorder="1" applyAlignment="1">
      <alignment horizontal="center" vertical="center" wrapText="1" shrinkToFit="1"/>
    </xf>
    <xf numFmtId="1" fontId="22" fillId="0" borderId="10" xfId="0" applyNumberFormat="1" applyFont="1" applyBorder="1" applyAlignment="1">
      <alignment horizontal="center" vertical="center" wrapText="1" shrinkToFit="1"/>
    </xf>
    <xf numFmtId="0" fontId="22" fillId="0" borderId="10" xfId="0" applyFont="1" applyBorder="1" applyAlignment="1">
      <alignment horizontal="left" vertical="top" wrapText="1"/>
    </xf>
    <xf numFmtId="0" fontId="10" fillId="0" borderId="0" xfId="0" applyFont="1"/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44" fontId="22" fillId="0" borderId="12" xfId="1" applyFont="1" applyBorder="1" applyAlignment="1">
      <alignment horizontal="center" vertical="center" wrapText="1"/>
    </xf>
    <xf numFmtId="0" fontId="22" fillId="4" borderId="11" xfId="0" applyFont="1" applyFill="1" applyBorder="1" applyAlignment="1">
      <alignment vertical="center"/>
    </xf>
    <xf numFmtId="0" fontId="22" fillId="4" borderId="7" xfId="0" applyFont="1" applyFill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2" fillId="4" borderId="11" xfId="0" applyFont="1" applyFill="1" applyBorder="1" applyAlignment="1">
      <alignment horizontal="left" vertical="center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 shrinkToFit="1"/>
    </xf>
    <xf numFmtId="0" fontId="22" fillId="0" borderId="0" xfId="0" applyFont="1" applyAlignment="1">
      <alignment horizontal="left" vertical="center" wrapText="1"/>
    </xf>
    <xf numFmtId="2" fontId="22" fillId="0" borderId="0" xfId="0" applyNumberFormat="1" applyFont="1" applyAlignment="1">
      <alignment horizontal="center" vertical="center" wrapText="1" shrinkToFit="1"/>
    </xf>
    <xf numFmtId="44" fontId="22" fillId="0" borderId="0" xfId="1" applyFont="1" applyAlignment="1">
      <alignment horizontal="center" vertical="center" wrapText="1" shrinkToFit="1"/>
    </xf>
    <xf numFmtId="44" fontId="22" fillId="0" borderId="0" xfId="1" applyFont="1" applyAlignment="1">
      <alignment horizontal="center" vertical="center" wrapText="1"/>
    </xf>
    <xf numFmtId="44" fontId="22" fillId="0" borderId="0" xfId="1" applyFont="1" applyAlignment="1">
      <alignment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left" vertical="center" wrapText="1"/>
    </xf>
    <xf numFmtId="44" fontId="22" fillId="4" borderId="11" xfId="1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41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44" fontId="20" fillId="0" borderId="0" xfId="0" applyNumberFormat="1" applyFont="1" applyAlignment="1">
      <alignment vertical="center" wrapText="1"/>
    </xf>
    <xf numFmtId="0" fontId="22" fillId="0" borderId="8" xfId="0" applyFont="1" applyBorder="1" applyAlignment="1">
      <alignment horizontal="center" vertical="center" wrapText="1" shrinkToFit="1"/>
    </xf>
    <xf numFmtId="0" fontId="22" fillId="0" borderId="0" xfId="0" applyFont="1" applyAlignment="1">
      <alignment wrapText="1"/>
    </xf>
    <xf numFmtId="44" fontId="22" fillId="0" borderId="0" xfId="1" applyFont="1" applyAlignment="1">
      <alignment wrapText="1"/>
    </xf>
    <xf numFmtId="44" fontId="22" fillId="0" borderId="0" xfId="1" applyFont="1" applyAlignment="1">
      <alignment horizontal="right" vertical="center" wrapText="1"/>
    </xf>
    <xf numFmtId="0" fontId="22" fillId="0" borderId="14" xfId="0" applyFont="1" applyBorder="1" applyAlignment="1">
      <alignment horizontal="left" vertical="center" wrapText="1"/>
    </xf>
    <xf numFmtId="0" fontId="24" fillId="0" borderId="13" xfId="0" applyFont="1" applyBorder="1" applyAlignment="1">
      <alignment horizontal="center" vertical="center"/>
    </xf>
    <xf numFmtId="0" fontId="25" fillId="2" borderId="13" xfId="0" applyFont="1" applyFill="1" applyBorder="1" applyAlignment="1">
      <alignment vertical="center" wrapText="1"/>
    </xf>
    <xf numFmtId="0" fontId="25" fillId="2" borderId="13" xfId="0" applyFont="1" applyFill="1" applyBorder="1" applyAlignment="1">
      <alignment horizontal="right" vertical="center" wrapText="1"/>
    </xf>
    <xf numFmtId="10" fontId="25" fillId="2" borderId="17" xfId="0" applyNumberFormat="1" applyFont="1" applyFill="1" applyBorder="1" applyAlignment="1">
      <alignment vertical="center" wrapText="1"/>
    </xf>
    <xf numFmtId="0" fontId="26" fillId="0" borderId="0" xfId="0" applyFont="1"/>
    <xf numFmtId="44" fontId="24" fillId="0" borderId="13" xfId="1" applyFont="1" applyBorder="1" applyAlignment="1">
      <alignment horizontal="center" vertical="center"/>
    </xf>
    <xf numFmtId="10" fontId="24" fillId="0" borderId="13" xfId="2" applyNumberFormat="1" applyFont="1" applyBorder="1" applyAlignment="1">
      <alignment vertical="center"/>
    </xf>
    <xf numFmtId="0" fontId="22" fillId="0" borderId="8" xfId="0" applyFont="1" applyBorder="1" applyAlignment="1">
      <alignment vertical="center" wrapText="1"/>
    </xf>
    <xf numFmtId="49" fontId="27" fillId="9" borderId="42" xfId="0" applyNumberFormat="1" applyFont="1" applyFill="1" applyBorder="1" applyAlignment="1" applyProtection="1">
      <alignment horizontal="center" wrapText="1"/>
      <protection locked="0"/>
    </xf>
    <xf numFmtId="49" fontId="27" fillId="9" borderId="42" xfId="0" applyNumberFormat="1" applyFont="1" applyFill="1" applyBorder="1" applyAlignment="1" applyProtection="1">
      <alignment wrapText="1"/>
      <protection locked="0"/>
    </xf>
    <xf numFmtId="0" fontId="27" fillId="10" borderId="42" xfId="0" applyFont="1" applyFill="1" applyBorder="1"/>
    <xf numFmtId="4" fontId="27" fillId="10" borderId="42" xfId="0" applyNumberFormat="1" applyFont="1" applyFill="1" applyBorder="1" applyAlignment="1">
      <alignment horizontal="center"/>
    </xf>
    <xf numFmtId="4" fontId="27" fillId="10" borderId="43" xfId="0" applyNumberFormat="1" applyFont="1" applyFill="1" applyBorder="1" applyAlignment="1">
      <alignment horizontal="center"/>
    </xf>
    <xf numFmtId="49" fontId="28" fillId="9" borderId="44" xfId="0" applyNumberFormat="1" applyFont="1" applyFill="1" applyBorder="1" applyAlignment="1" applyProtection="1">
      <alignment horizontal="center" wrapText="1"/>
      <protection locked="0"/>
    </xf>
    <xf numFmtId="0" fontId="28" fillId="0" borderId="44" xfId="0" applyFont="1" applyBorder="1" applyAlignment="1">
      <alignment horizontal="left" wrapText="1"/>
    </xf>
    <xf numFmtId="0" fontId="28" fillId="0" borderId="44" xfId="0" applyFont="1" applyBorder="1" applyAlignment="1">
      <alignment horizontal="center" wrapText="1"/>
    </xf>
    <xf numFmtId="0" fontId="28" fillId="9" borderId="44" xfId="0" applyFont="1" applyFill="1" applyBorder="1" applyAlignment="1" applyProtection="1">
      <alignment horizontal="center" wrapText="1"/>
      <protection locked="0"/>
    </xf>
    <xf numFmtId="4" fontId="28" fillId="0" borderId="44" xfId="0" applyNumberFormat="1" applyFont="1" applyBorder="1" applyAlignment="1">
      <alignment horizontal="center" wrapText="1"/>
    </xf>
    <xf numFmtId="0" fontId="29" fillId="11" borderId="0" xfId="16" applyFont="1" applyFill="1" applyAlignment="1">
      <alignment horizontal="center" vertical="center"/>
    </xf>
    <xf numFmtId="49" fontId="29" fillId="11" borderId="0" xfId="16" applyNumberFormat="1" applyFont="1" applyFill="1" applyAlignment="1">
      <alignment horizontal="center" vertical="center"/>
    </xf>
    <xf numFmtId="0" fontId="29" fillId="11" borderId="0" xfId="16" applyFont="1" applyFill="1" applyAlignment="1">
      <alignment vertical="center"/>
    </xf>
    <xf numFmtId="4" fontId="29" fillId="11" borderId="0" xfId="16" applyNumberFormat="1" applyFont="1" applyFill="1" applyAlignment="1">
      <alignment horizontal="center" vertical="center"/>
    </xf>
    <xf numFmtId="49" fontId="28" fillId="9" borderId="45" xfId="0" applyNumberFormat="1" applyFont="1" applyFill="1" applyBorder="1" applyAlignment="1" applyProtection="1">
      <alignment horizontal="center" wrapText="1"/>
      <protection locked="0"/>
    </xf>
    <xf numFmtId="0" fontId="28" fillId="0" borderId="45" xfId="0" applyFont="1" applyBorder="1" applyAlignment="1">
      <alignment horizontal="left" wrapText="1"/>
    </xf>
    <xf numFmtId="0" fontId="28" fillId="0" borderId="45" xfId="0" applyFont="1" applyBorder="1" applyAlignment="1">
      <alignment horizontal="center" wrapText="1"/>
    </xf>
    <xf numFmtId="0" fontId="28" fillId="9" borderId="45" xfId="0" applyFont="1" applyFill="1" applyBorder="1" applyAlignment="1" applyProtection="1">
      <alignment horizontal="center" wrapText="1"/>
      <protection locked="0"/>
    </xf>
    <xf numFmtId="4" fontId="28" fillId="0" borderId="45" xfId="0" applyNumberFormat="1" applyFont="1" applyBorder="1" applyAlignment="1">
      <alignment horizontal="center" wrapText="1"/>
    </xf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left"/>
    </xf>
    <xf numFmtId="0" fontId="28" fillId="0" borderId="0" xfId="0" applyFont="1" applyAlignment="1">
      <alignment wrapText="1"/>
    </xf>
    <xf numFmtId="0" fontId="28" fillId="0" borderId="0" xfId="0" applyFont="1"/>
    <xf numFmtId="44" fontId="5" fillId="5" borderId="13" xfId="1" applyFont="1" applyFill="1" applyBorder="1" applyAlignment="1">
      <alignment horizontal="center" vertical="center" wrapText="1"/>
    </xf>
    <xf numFmtId="10" fontId="30" fillId="0" borderId="0" xfId="2" applyNumberFormat="1" applyFont="1"/>
    <xf numFmtId="0" fontId="31" fillId="5" borderId="13" xfId="0" applyFont="1" applyFill="1" applyBorder="1" applyAlignment="1">
      <alignment horizontal="center" vertical="center" wrapText="1"/>
    </xf>
    <xf numFmtId="44" fontId="31" fillId="5" borderId="13" xfId="1" applyFont="1" applyFill="1" applyBorder="1" applyAlignment="1">
      <alignment horizontal="center" vertical="center" wrapText="1"/>
    </xf>
    <xf numFmtId="9" fontId="31" fillId="5" borderId="13" xfId="2" applyFont="1" applyFill="1" applyBorder="1" applyAlignment="1">
      <alignment horizontal="center" vertical="center" wrapText="1"/>
    </xf>
    <xf numFmtId="2" fontId="21" fillId="2" borderId="17" xfId="0" applyNumberFormat="1" applyFont="1" applyFill="1" applyBorder="1" applyAlignment="1">
      <alignment vertical="center" wrapText="1"/>
    </xf>
    <xf numFmtId="2" fontId="20" fillId="0" borderId="0" xfId="0" applyNumberFormat="1" applyFont="1" applyAlignment="1">
      <alignment vertical="center" wrapText="1"/>
    </xf>
    <xf numFmtId="2" fontId="22" fillId="4" borderId="30" xfId="0" applyNumberFormat="1" applyFont="1" applyFill="1" applyBorder="1" applyAlignment="1">
      <alignment horizontal="center" vertical="center" wrapText="1"/>
    </xf>
    <xf numFmtId="2" fontId="22" fillId="0" borderId="13" xfId="0" applyNumberFormat="1" applyFont="1" applyBorder="1" applyAlignment="1">
      <alignment horizontal="center" vertical="center" wrapText="1"/>
    </xf>
    <xf numFmtId="2" fontId="23" fillId="0" borderId="0" xfId="0" applyNumberFormat="1" applyFont="1" applyAlignment="1">
      <alignment vertical="center" wrapText="1"/>
    </xf>
    <xf numFmtId="2" fontId="22" fillId="4" borderId="13" xfId="0" applyNumberFormat="1" applyFont="1" applyFill="1" applyBorder="1" applyAlignment="1">
      <alignment horizontal="center" vertical="center" wrapText="1"/>
    </xf>
    <xf numFmtId="2" fontId="22" fillId="4" borderId="10" xfId="0" applyNumberFormat="1" applyFont="1" applyFill="1" applyBorder="1" applyAlignment="1">
      <alignment horizontal="center" vertical="center" wrapText="1"/>
    </xf>
    <xf numFmtId="2" fontId="23" fillId="0" borderId="0" xfId="0" applyNumberFormat="1" applyFont="1" applyAlignment="1">
      <alignment horizontal="center" vertical="center" wrapText="1"/>
    </xf>
    <xf numFmtId="2" fontId="22" fillId="0" borderId="0" xfId="0" applyNumberFormat="1" applyFont="1" applyAlignment="1">
      <alignment vertical="center" wrapText="1"/>
    </xf>
    <xf numFmtId="2" fontId="22" fillId="4" borderId="7" xfId="0" applyNumberFormat="1" applyFont="1" applyFill="1" applyBorder="1" applyAlignment="1">
      <alignment vertical="center" wrapText="1"/>
    </xf>
    <xf numFmtId="2" fontId="22" fillId="0" borderId="0" xfId="0" applyNumberFormat="1" applyFont="1" applyAlignment="1">
      <alignment horizontal="center" vertical="center" wrapText="1"/>
    </xf>
    <xf numFmtId="2" fontId="22" fillId="0" borderId="0" xfId="0" applyNumberFormat="1" applyFont="1" applyAlignment="1">
      <alignment wrapText="1"/>
    </xf>
    <xf numFmtId="2" fontId="20" fillId="0" borderId="0" xfId="0" applyNumberFormat="1" applyFont="1" applyAlignment="1">
      <alignment wrapText="1"/>
    </xf>
    <xf numFmtId="164" fontId="0" fillId="0" borderId="0" xfId="0" applyNumberFormat="1"/>
    <xf numFmtId="0" fontId="19" fillId="6" borderId="17" xfId="0" applyFont="1" applyFill="1" applyBorder="1" applyAlignment="1">
      <alignment horizontal="center" vertical="center" wrapText="1"/>
    </xf>
    <xf numFmtId="0" fontId="19" fillId="6" borderId="24" xfId="0" applyFont="1" applyFill="1" applyBorder="1" applyAlignment="1">
      <alignment horizontal="center" vertical="center" wrapText="1"/>
    </xf>
    <xf numFmtId="0" fontId="19" fillId="6" borderId="18" xfId="0" applyFont="1" applyFill="1" applyBorder="1" applyAlignment="1">
      <alignment horizontal="center" vertical="center" wrapText="1"/>
    </xf>
    <xf numFmtId="0" fontId="24" fillId="0" borderId="13" xfId="0" applyFont="1" applyBorder="1" applyAlignment="1">
      <alignment horizontal="left" vertical="center"/>
    </xf>
    <xf numFmtId="0" fontId="22" fillId="2" borderId="22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0" fontId="22" fillId="2" borderId="19" xfId="0" applyFont="1" applyFill="1" applyBorder="1" applyAlignment="1">
      <alignment horizontal="center" vertical="center" wrapText="1"/>
    </xf>
    <xf numFmtId="0" fontId="22" fillId="2" borderId="20" xfId="0" applyFont="1" applyFill="1" applyBorder="1" applyAlignment="1">
      <alignment horizontal="center" vertical="center" wrapText="1"/>
    </xf>
    <xf numFmtId="0" fontId="22" fillId="2" borderId="29" xfId="0" applyFont="1" applyFill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center" wrapText="1"/>
    </xf>
    <xf numFmtId="44" fontId="25" fillId="2" borderId="17" xfId="1" applyFont="1" applyFill="1" applyBorder="1" applyAlignment="1">
      <alignment horizontal="center" vertical="center"/>
    </xf>
    <xf numFmtId="44" fontId="25" fillId="2" borderId="18" xfId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wrapText="1"/>
    </xf>
    <xf numFmtId="0" fontId="22" fillId="0" borderId="9" xfId="0" applyFont="1" applyBorder="1" applyAlignment="1">
      <alignment wrapText="1"/>
    </xf>
    <xf numFmtId="0" fontId="22" fillId="0" borderId="5" xfId="0" applyFont="1" applyBorder="1" applyAlignment="1">
      <alignment wrapText="1"/>
    </xf>
    <xf numFmtId="0" fontId="21" fillId="2" borderId="4" xfId="0" applyFont="1" applyFill="1" applyBorder="1" applyAlignment="1">
      <alignment horizontal="left" vertical="center" wrapText="1"/>
    </xf>
    <xf numFmtId="0" fontId="20" fillId="2" borderId="13" xfId="0" applyFont="1" applyFill="1" applyBorder="1" applyAlignment="1">
      <alignment horizontal="left" vertical="center" wrapText="1"/>
    </xf>
    <xf numFmtId="0" fontId="21" fillId="2" borderId="13" xfId="0" applyFont="1" applyFill="1" applyBorder="1" applyAlignment="1">
      <alignment horizontal="left" vertical="center" wrapText="1"/>
    </xf>
    <xf numFmtId="0" fontId="22" fillId="0" borderId="13" xfId="0" applyFont="1" applyBorder="1" applyAlignment="1">
      <alignment wrapText="1"/>
    </xf>
    <xf numFmtId="0" fontId="20" fillId="2" borderId="23" xfId="0" applyFont="1" applyFill="1" applyBorder="1" applyAlignment="1">
      <alignment horizontal="left" vertical="center" wrapText="1"/>
    </xf>
    <xf numFmtId="0" fontId="22" fillId="0" borderId="23" xfId="0" applyFont="1" applyBorder="1" applyAlignment="1">
      <alignment wrapText="1"/>
    </xf>
    <xf numFmtId="0" fontId="20" fillId="2" borderId="15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2" fillId="0" borderId="16" xfId="0" applyFont="1" applyBorder="1" applyAlignment="1">
      <alignment wrapText="1"/>
    </xf>
    <xf numFmtId="0" fontId="22" fillId="4" borderId="1" xfId="0" applyFont="1" applyFill="1" applyBorder="1" applyAlignment="1">
      <alignment horizontal="left" vertical="center" wrapText="1"/>
    </xf>
    <xf numFmtId="0" fontId="22" fillId="0" borderId="3" xfId="0" applyFont="1" applyBorder="1" applyAlignment="1">
      <alignment wrapText="1"/>
    </xf>
    <xf numFmtId="0" fontId="21" fillId="3" borderId="13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left" vertical="center" wrapText="1"/>
    </xf>
    <xf numFmtId="0" fontId="22" fillId="4" borderId="13" xfId="0" applyFont="1" applyFill="1" applyBorder="1" applyAlignment="1">
      <alignment horizontal="left" vertical="center" wrapText="1"/>
    </xf>
    <xf numFmtId="44" fontId="25" fillId="2" borderId="17" xfId="1" applyFont="1" applyFill="1" applyBorder="1" applyAlignment="1">
      <alignment horizontal="center" vertical="center" wrapText="1"/>
    </xf>
    <xf numFmtId="44" fontId="25" fillId="2" borderId="18" xfId="1" applyFont="1" applyFill="1" applyBorder="1" applyAlignment="1">
      <alignment horizontal="center" vertical="center" wrapText="1"/>
    </xf>
    <xf numFmtId="0" fontId="20" fillId="2" borderId="22" xfId="0" applyFont="1" applyFill="1" applyBorder="1" applyAlignment="1">
      <alignment horizontal="center" vertical="center" wrapText="1"/>
    </xf>
    <xf numFmtId="0" fontId="20" fillId="2" borderId="19" xfId="0" applyFont="1" applyFill="1" applyBorder="1" applyAlignment="1">
      <alignment horizontal="center" vertical="center" wrapText="1"/>
    </xf>
    <xf numFmtId="0" fontId="20" fillId="2" borderId="20" xfId="0" applyFont="1" applyFill="1" applyBorder="1" applyAlignment="1">
      <alignment horizontal="center" vertical="center" wrapText="1"/>
    </xf>
    <xf numFmtId="0" fontId="20" fillId="2" borderId="29" xfId="0" applyFont="1" applyFill="1" applyBorder="1" applyAlignment="1">
      <alignment horizontal="center" vertical="center" wrapText="1"/>
    </xf>
    <xf numFmtId="0" fontId="20" fillId="2" borderId="21" xfId="0" applyFont="1" applyFill="1" applyBorder="1" applyAlignment="1">
      <alignment horizontal="center" vertical="center" wrapText="1"/>
    </xf>
    <xf numFmtId="0" fontId="11" fillId="0" borderId="32" xfId="0" applyFont="1" applyBorder="1" applyAlignment="1">
      <alignment horizontal="center"/>
    </xf>
    <xf numFmtId="0" fontId="11" fillId="0" borderId="33" xfId="0" applyFont="1" applyBorder="1" applyAlignment="1">
      <alignment horizontal="center"/>
    </xf>
    <xf numFmtId="0" fontId="11" fillId="0" borderId="34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14" fillId="0" borderId="25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1" fillId="0" borderId="13" xfId="0" applyFont="1" applyBorder="1" applyAlignment="1">
      <alignment horizontal="left"/>
    </xf>
    <xf numFmtId="0" fontId="14" fillId="0" borderId="37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1" fillId="0" borderId="32" xfId="0" applyFont="1" applyBorder="1" applyAlignment="1">
      <alignment horizontal="right" vertical="center"/>
    </xf>
    <xf numFmtId="0" fontId="11" fillId="0" borderId="35" xfId="0" applyFont="1" applyBorder="1" applyAlignment="1">
      <alignment horizontal="right" vertical="center"/>
    </xf>
    <xf numFmtId="10" fontId="11" fillId="0" borderId="40" xfId="0" applyNumberFormat="1" applyFont="1" applyBorder="1" applyAlignment="1">
      <alignment horizontal="center"/>
    </xf>
    <xf numFmtId="0" fontId="11" fillId="0" borderId="34" xfId="0" applyFont="1" applyBorder="1" applyAlignment="1">
      <alignment horizontal="left" vertical="center"/>
    </xf>
    <xf numFmtId="0" fontId="11" fillId="0" borderId="36" xfId="0" applyFont="1" applyBorder="1" applyAlignment="1">
      <alignment horizontal="left" vertical="center"/>
    </xf>
    <xf numFmtId="10" fontId="11" fillId="0" borderId="28" xfId="0" applyNumberFormat="1" applyFont="1" applyBorder="1" applyAlignment="1">
      <alignment horizontal="center"/>
    </xf>
    <xf numFmtId="0" fontId="11" fillId="0" borderId="0" xfId="0" applyFont="1" applyAlignment="1">
      <alignment horizontal="left" vertical="center"/>
    </xf>
    <xf numFmtId="10" fontId="11" fillId="0" borderId="0" xfId="0" applyNumberFormat="1" applyFont="1" applyAlignment="1">
      <alignment horizontal="center" vertical="center"/>
    </xf>
    <xf numFmtId="0" fontId="11" fillId="0" borderId="25" xfId="0" applyFont="1" applyBorder="1" applyAlignment="1">
      <alignment horizontal="center"/>
    </xf>
    <xf numFmtId="0" fontId="11" fillId="0" borderId="27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0" fillId="7" borderId="13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</cellXfs>
  <cellStyles count="44">
    <cellStyle name="Excel Built-in Normal" xfId="4" xr:uid="{E7765842-3BEB-4CAD-BAD9-37A7661CE914}"/>
    <cellStyle name="Moeda" xfId="1" builtinId="4"/>
    <cellStyle name="Moeda 2" xfId="5" xr:uid="{FE913DF6-5BBF-4519-BB0D-B7B5C43756AD}"/>
    <cellStyle name="Moeda 2 2" xfId="6" xr:uid="{8155FEAD-DA46-43E6-9155-FE587BBA8960}"/>
    <cellStyle name="Moeda 3" xfId="7" xr:uid="{A86D996F-85DF-44B8-B1A3-F10C0CF7B6FE}"/>
    <cellStyle name="Moeda 4" xfId="8" xr:uid="{4C10932F-F649-4C36-B829-C4E9533255D0}"/>
    <cellStyle name="Moeda 4 2" xfId="9" xr:uid="{26808573-8890-4100-95E6-3BD7E671507F}"/>
    <cellStyle name="Moeda 5" xfId="10" xr:uid="{DEC34986-97E9-48A1-B874-3D0E5CD7617E}"/>
    <cellStyle name="Moeda 6" xfId="11" xr:uid="{5E652901-4F1B-4CD3-8A81-2A76119697FA}"/>
    <cellStyle name="Moeda 6 2" xfId="12" xr:uid="{D2359C27-4233-4EC1-9EEC-FCB5A3C32647}"/>
    <cellStyle name="Moeda 6 3" xfId="13" xr:uid="{8F716CA7-653C-46D3-8989-2735DC46A7F6}"/>
    <cellStyle name="Normal" xfId="0" builtinId="0"/>
    <cellStyle name="Normal 17" xfId="14" xr:uid="{181335EC-6D05-4BC8-B9A3-D50E905C1B77}"/>
    <cellStyle name="Normal 2" xfId="3" xr:uid="{60B66DFA-A6C5-46AD-B1F5-16778B802DA3}"/>
    <cellStyle name="Normal 2 2" xfId="16" xr:uid="{75723568-F61D-4F62-892E-EDDD918DDFEA}"/>
    <cellStyle name="Normal 2 3" xfId="17" xr:uid="{06B971E8-FF81-4402-951C-19463D99642D}"/>
    <cellStyle name="Normal 2 4" xfId="15" xr:uid="{2F1DFD47-559F-46F5-B9AB-B7EDA0FC21EB}"/>
    <cellStyle name="Normal 210 2 2" xfId="18" xr:uid="{6C7BE390-1515-434D-918D-41946DE3A1C5}"/>
    <cellStyle name="Normal 4" xfId="19" xr:uid="{F36F6FEE-7A27-4CF6-A91F-DF090DE8D119}"/>
    <cellStyle name="Normal 5" xfId="20" xr:uid="{96C8147A-C684-4EB1-835A-BA9B281FB253}"/>
    <cellStyle name="Porcentagem" xfId="2" builtinId="5"/>
    <cellStyle name="Porcentagem 2" xfId="22" xr:uid="{FBE6719A-6C0D-4D03-B3BB-C0DA5FE9C628}"/>
    <cellStyle name="Porcentagem 3" xfId="23" xr:uid="{FB9182D8-542F-4998-9096-B7BEF4BDA2F7}"/>
    <cellStyle name="Porcentagem 3 2" xfId="24" xr:uid="{5A06B562-6620-4447-96DD-AF0A7BE0362F}"/>
    <cellStyle name="Porcentagem 4" xfId="25" xr:uid="{71A0435E-EDFC-4DCB-9983-1BE99BBFFD8D}"/>
    <cellStyle name="Porcentagem 5" xfId="26" xr:uid="{843BD9C0-4812-4514-A09D-8AD1BBF5DCB2}"/>
    <cellStyle name="Porcentagem 6" xfId="27" xr:uid="{E0829355-2B62-48C7-948C-BAD44B608CBE}"/>
    <cellStyle name="Porcentagem 7" xfId="21" xr:uid="{A95C0C9F-9845-41F7-8B0D-AA56169E2D8D}"/>
    <cellStyle name="Separador de milhares 2" xfId="28" xr:uid="{7B1C046B-E6A3-4EA0-A2C6-AEA00B978051}"/>
    <cellStyle name="Separador de milhares 2 2" xfId="29" xr:uid="{FAE3010B-811C-4CA4-A408-429E9D16E5D1}"/>
    <cellStyle name="Separador de milhares 3" xfId="30" xr:uid="{7D9EA587-D688-426B-8215-5EDD69F0794C}"/>
    <cellStyle name="Separador de milhares 3 2" xfId="31" xr:uid="{1CA773CF-99B6-412F-9B78-762FF4CB39B3}"/>
    <cellStyle name="Separador de milhares 4" xfId="32" xr:uid="{2AC1FCA0-5B9C-4ACE-B6A5-84859BE50A94}"/>
    <cellStyle name="Separador de milhares 4 2" xfId="33" xr:uid="{56B20626-332C-4EB4-866F-6A08D3EE7B2F}"/>
    <cellStyle name="Separador de milhares 5" xfId="34" xr:uid="{7BE81FBF-7556-44EA-8C80-242A9A16EAAE}"/>
    <cellStyle name="Vírgula" xfId="43" builtinId="3"/>
    <cellStyle name="Vírgula 2" xfId="36" xr:uid="{4C2FFE74-A7DE-47AB-89AD-53F12642E537}"/>
    <cellStyle name="Vírgula 2 2" xfId="37" xr:uid="{999D18BB-BB87-4748-AFB4-275BA74DFC3E}"/>
    <cellStyle name="Vírgula 2 2 2" xfId="38" xr:uid="{B1E8F8FC-42B4-4EDD-9865-5FB9E1020CE3}"/>
    <cellStyle name="Vírgula 3" xfId="39" xr:uid="{AC319FA2-A66C-437C-939B-CDE3058EDEDF}"/>
    <cellStyle name="Vírgula 4" xfId="40" xr:uid="{0A6624EF-EFE7-497B-9976-41436A5DF785}"/>
    <cellStyle name="Vírgula 5" xfId="41" xr:uid="{7C02A047-00CB-4F41-AFE3-5C557F6C84A8}"/>
    <cellStyle name="Vírgula 6" xfId="42" xr:uid="{891050FD-4394-42E2-9EF0-D89F76288944}"/>
    <cellStyle name="Vírgula 7" xfId="35" xr:uid="{1F6A66FA-43B2-4FCD-9EBF-6712ACD83B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628650</xdr:colOff>
      <xdr:row>25</xdr:row>
      <xdr:rowOff>180975</xdr:rowOff>
    </xdr:from>
    <xdr:to>
      <xdr:col>11</xdr:col>
      <xdr:colOff>685800</xdr:colOff>
      <xdr:row>27</xdr:row>
      <xdr:rowOff>9525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26C0EAD-3704-44A2-8481-9F65439398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58600" y="5305425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438150</xdr:colOff>
      <xdr:row>28</xdr:row>
      <xdr:rowOff>38100</xdr:rowOff>
    </xdr:from>
    <xdr:to>
      <xdr:col>12</xdr:col>
      <xdr:colOff>1609725</xdr:colOff>
      <xdr:row>30</xdr:row>
      <xdr:rowOff>133350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A6E095DD-5F46-45A0-806F-9C8BC51433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468100" y="5753100"/>
          <a:ext cx="3686175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32486-79EB-4370-A68B-4C776C31F6E0}">
  <dimension ref="A1:AA23"/>
  <sheetViews>
    <sheetView tabSelected="1" zoomScale="110" zoomScaleNormal="110" workbookViewId="0">
      <selection activeCell="D25" sqref="D25"/>
    </sheetView>
  </sheetViews>
  <sheetFormatPr defaultRowHeight="14.4" x14ac:dyDescent="0.3"/>
  <cols>
    <col min="1" max="1" width="5" customWidth="1"/>
    <col min="2" max="2" width="8.44140625" customWidth="1"/>
    <col min="3" max="3" width="7.5546875" customWidth="1"/>
    <col min="4" max="4" width="54.109375" customWidth="1"/>
    <col min="5" max="5" width="8.33203125" customWidth="1"/>
    <col min="6" max="6" width="7.5546875" bestFit="1" customWidth="1"/>
    <col min="7" max="7" width="8.33203125" customWidth="1"/>
    <col min="8" max="8" width="11.5546875" customWidth="1"/>
    <col min="9" max="9" width="10.109375" bestFit="1" customWidth="1"/>
  </cols>
  <sheetData>
    <row r="1" spans="1:27" s="43" customFormat="1" ht="13.2" x14ac:dyDescent="0.25">
      <c r="A1" s="180" t="s">
        <v>82</v>
      </c>
      <c r="B1" s="181"/>
      <c r="C1" s="182"/>
      <c r="D1" s="182"/>
      <c r="E1" s="182"/>
      <c r="F1" s="182"/>
      <c r="G1" s="182"/>
      <c r="H1" s="182"/>
      <c r="I1" s="183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</row>
    <row r="2" spans="1:27" s="43" customFormat="1" ht="14.4" customHeight="1" x14ac:dyDescent="0.25">
      <c r="A2" s="184" t="s">
        <v>0</v>
      </c>
      <c r="B2" s="182"/>
      <c r="C2" s="185" t="s">
        <v>87</v>
      </c>
      <c r="D2" s="185"/>
      <c r="E2" s="185"/>
      <c r="F2" s="185"/>
      <c r="G2" s="185"/>
      <c r="H2" s="185"/>
      <c r="I2" s="185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</row>
    <row r="3" spans="1:27" s="43" customFormat="1" ht="17.25" customHeight="1" x14ac:dyDescent="0.25">
      <c r="A3" s="186" t="s">
        <v>2</v>
      </c>
      <c r="B3" s="187"/>
      <c r="C3" s="188" t="s">
        <v>86</v>
      </c>
      <c r="D3" s="189"/>
      <c r="E3" s="189"/>
      <c r="F3" s="189"/>
      <c r="G3" s="190" t="s">
        <v>1</v>
      </c>
      <c r="H3" s="191"/>
      <c r="I3" s="192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</row>
    <row r="4" spans="1:27" s="43" customFormat="1" ht="14.4" customHeight="1" x14ac:dyDescent="0.25">
      <c r="A4" s="44" t="s">
        <v>84</v>
      </c>
      <c r="B4" s="119"/>
      <c r="C4" s="119"/>
      <c r="D4" s="114"/>
      <c r="E4" s="120" t="s">
        <v>48</v>
      </c>
      <c r="F4" s="121"/>
      <c r="G4" s="172" t="s">
        <v>83</v>
      </c>
      <c r="H4" s="173"/>
      <c r="I4" s="174"/>
      <c r="J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</row>
    <row r="5" spans="1:27" s="43" customFormat="1" ht="14.4" customHeight="1" x14ac:dyDescent="0.25">
      <c r="A5" s="44" t="s">
        <v>85</v>
      </c>
      <c r="B5" s="119"/>
      <c r="C5" s="119"/>
      <c r="D5" s="120" t="s">
        <v>15</v>
      </c>
      <c r="E5" s="178"/>
      <c r="F5" s="179"/>
      <c r="G5" s="175"/>
      <c r="H5" s="176"/>
      <c r="I5" s="177"/>
      <c r="J5" s="40"/>
      <c r="K5" s="47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</row>
    <row r="6" spans="1:27" x14ac:dyDescent="0.3">
      <c r="B6" s="122"/>
      <c r="C6" s="122"/>
      <c r="D6" s="122"/>
      <c r="E6" s="122"/>
      <c r="F6" s="122"/>
      <c r="G6" s="122"/>
      <c r="H6" s="122"/>
      <c r="I6" s="122"/>
    </row>
    <row r="7" spans="1:27" x14ac:dyDescent="0.3">
      <c r="A7" s="118" t="s">
        <v>23</v>
      </c>
      <c r="B7" s="171" t="e">
        <f>#REF!</f>
        <v>#REF!</v>
      </c>
      <c r="C7" s="171"/>
      <c r="D7" s="171"/>
      <c r="E7" s="171"/>
      <c r="F7" s="171"/>
      <c r="G7" s="171"/>
      <c r="H7" s="123"/>
      <c r="I7" s="124"/>
    </row>
    <row r="8" spans="1:27" x14ac:dyDescent="0.3">
      <c r="A8" s="118" t="s">
        <v>24</v>
      </c>
      <c r="B8" s="171" t="e">
        <f>#REF!</f>
        <v>#REF!</v>
      </c>
      <c r="C8" s="171"/>
      <c r="D8" s="171"/>
      <c r="E8" s="171"/>
      <c r="F8" s="171"/>
      <c r="G8" s="171"/>
      <c r="H8" s="123"/>
      <c r="I8" s="124"/>
    </row>
    <row r="9" spans="1:27" x14ac:dyDescent="0.3">
      <c r="A9" s="118" t="s">
        <v>50</v>
      </c>
      <c r="B9" s="171" t="e">
        <f>#REF!</f>
        <v>#REF!</v>
      </c>
      <c r="C9" s="171"/>
      <c r="D9" s="171"/>
      <c r="E9" s="171"/>
      <c r="F9" s="171"/>
      <c r="G9" s="171"/>
      <c r="H9" s="123"/>
      <c r="I9" s="124"/>
    </row>
    <row r="10" spans="1:27" x14ac:dyDescent="0.3">
      <c r="A10" s="118" t="s">
        <v>25</v>
      </c>
      <c r="B10" s="171" t="e">
        <f>#REF!</f>
        <v>#REF!</v>
      </c>
      <c r="C10" s="171"/>
      <c r="D10" s="171"/>
      <c r="E10" s="171"/>
      <c r="F10" s="171"/>
      <c r="G10" s="171"/>
      <c r="H10" s="123"/>
      <c r="I10" s="124"/>
    </row>
    <row r="11" spans="1:27" x14ac:dyDescent="0.3">
      <c r="A11" s="118" t="s">
        <v>26</v>
      </c>
      <c r="B11" s="171" t="e">
        <f>#REF!</f>
        <v>#REF!</v>
      </c>
      <c r="C11" s="171"/>
      <c r="D11" s="171"/>
      <c r="E11" s="171"/>
      <c r="F11" s="171"/>
      <c r="G11" s="171"/>
      <c r="H11" s="123"/>
      <c r="I11" s="124"/>
    </row>
    <row r="12" spans="1:27" x14ac:dyDescent="0.3">
      <c r="A12" s="118" t="s">
        <v>27</v>
      </c>
      <c r="B12" s="171" t="e">
        <f>#REF!</f>
        <v>#REF!</v>
      </c>
      <c r="C12" s="171"/>
      <c r="D12" s="171"/>
      <c r="E12" s="171"/>
      <c r="F12" s="171"/>
      <c r="G12" s="171"/>
      <c r="H12" s="123"/>
      <c r="I12" s="124"/>
    </row>
    <row r="13" spans="1:27" x14ac:dyDescent="0.3">
      <c r="A13" s="118" t="s">
        <v>28</v>
      </c>
      <c r="B13" s="171" t="e">
        <f>#REF!</f>
        <v>#REF!</v>
      </c>
      <c r="C13" s="171"/>
      <c r="D13" s="171"/>
      <c r="E13" s="171"/>
      <c r="F13" s="171"/>
      <c r="G13" s="171"/>
      <c r="H13" s="123"/>
      <c r="I13" s="124"/>
    </row>
    <row r="14" spans="1:27" x14ac:dyDescent="0.3">
      <c r="A14" s="118" t="s">
        <v>29</v>
      </c>
      <c r="B14" s="171" t="e">
        <f>#REF!</f>
        <v>#REF!</v>
      </c>
      <c r="C14" s="171"/>
      <c r="D14" s="171"/>
      <c r="E14" s="171"/>
      <c r="F14" s="171"/>
      <c r="G14" s="171"/>
      <c r="H14" s="123"/>
      <c r="I14" s="124"/>
    </row>
    <row r="15" spans="1:27" x14ac:dyDescent="0.3">
      <c r="A15" s="118" t="s">
        <v>30</v>
      </c>
      <c r="B15" s="171" t="e">
        <f>#REF!</f>
        <v>#REF!</v>
      </c>
      <c r="C15" s="171"/>
      <c r="D15" s="171"/>
      <c r="E15" s="171"/>
      <c r="F15" s="171"/>
      <c r="G15" s="171"/>
      <c r="H15" s="123"/>
      <c r="I15" s="124"/>
    </row>
    <row r="16" spans="1:27" x14ac:dyDescent="0.3">
      <c r="A16" s="118" t="s">
        <v>31</v>
      </c>
      <c r="B16" s="171" t="e">
        <f>#REF!</f>
        <v>#REF!</v>
      </c>
      <c r="C16" s="171"/>
      <c r="D16" s="171"/>
      <c r="E16" s="171"/>
      <c r="F16" s="171"/>
      <c r="G16" s="171"/>
      <c r="H16" s="123"/>
      <c r="I16" s="124"/>
    </row>
    <row r="17" spans="1:9" x14ac:dyDescent="0.3">
      <c r="A17" s="118" t="s">
        <v>32</v>
      </c>
      <c r="B17" s="171" t="e">
        <f>#REF!</f>
        <v>#REF!</v>
      </c>
      <c r="C17" s="171"/>
      <c r="D17" s="171"/>
      <c r="E17" s="171"/>
      <c r="F17" s="171"/>
      <c r="G17" s="171"/>
      <c r="H17" s="123"/>
      <c r="I17" s="124"/>
    </row>
    <row r="18" spans="1:9" x14ac:dyDescent="0.3">
      <c r="A18" s="118" t="s">
        <v>33</v>
      </c>
      <c r="B18" s="171" t="e">
        <f>#REF!</f>
        <v>#REF!</v>
      </c>
      <c r="C18" s="171"/>
      <c r="D18" s="171"/>
      <c r="E18" s="171"/>
      <c r="F18" s="171"/>
      <c r="G18" s="171"/>
      <c r="H18" s="123"/>
      <c r="I18" s="124"/>
    </row>
    <row r="19" spans="1:9" x14ac:dyDescent="0.3">
      <c r="A19" s="118" t="s">
        <v>34</v>
      </c>
      <c r="B19" s="171" t="e">
        <f>#REF!</f>
        <v>#REF!</v>
      </c>
      <c r="C19" s="171"/>
      <c r="D19" s="171"/>
      <c r="E19" s="171"/>
      <c r="F19" s="171"/>
      <c r="G19" s="171"/>
      <c r="H19" s="123"/>
      <c r="I19" s="124"/>
    </row>
    <row r="20" spans="1:9" x14ac:dyDescent="0.3">
      <c r="A20" s="118" t="s">
        <v>35</v>
      </c>
      <c r="B20" s="171" t="e">
        <f>#REF!</f>
        <v>#REF!</v>
      </c>
      <c r="C20" s="171"/>
      <c r="D20" s="171"/>
      <c r="E20" s="171"/>
      <c r="F20" s="171"/>
      <c r="G20" s="171"/>
      <c r="H20" s="123"/>
      <c r="I20" s="124"/>
    </row>
    <row r="21" spans="1:9" x14ac:dyDescent="0.3">
      <c r="A21" s="118" t="s">
        <v>36</v>
      </c>
      <c r="B21" s="171" t="e">
        <f>#REF!</f>
        <v>#REF!</v>
      </c>
      <c r="C21" s="171"/>
      <c r="D21" s="171"/>
      <c r="E21" s="171"/>
      <c r="F21" s="171"/>
      <c r="G21" s="171"/>
      <c r="H21" s="123"/>
      <c r="I21" s="124"/>
    </row>
    <row r="22" spans="1:9" x14ac:dyDescent="0.3">
      <c r="A22" s="168"/>
      <c r="B22" s="169"/>
      <c r="C22" s="169"/>
      <c r="D22" s="169"/>
      <c r="E22" s="169"/>
      <c r="F22" s="170"/>
      <c r="G22" s="151" t="s">
        <v>37</v>
      </c>
      <c r="H22" s="152">
        <f>SUM(H7:H21)</f>
        <v>0</v>
      </c>
      <c r="I22" s="153">
        <f>SUM(I7:I21)</f>
        <v>0</v>
      </c>
    </row>
    <row r="23" spans="1:9" x14ac:dyDescent="0.3">
      <c r="A23" s="91"/>
      <c r="B23" s="91"/>
      <c r="C23" s="91"/>
      <c r="D23" s="91"/>
      <c r="E23" s="91"/>
      <c r="F23" s="91"/>
      <c r="G23" s="91"/>
      <c r="H23" s="91"/>
      <c r="I23" s="91"/>
    </row>
  </sheetData>
  <mergeCells count="24">
    <mergeCell ref="B10:G10"/>
    <mergeCell ref="A1:I1"/>
    <mergeCell ref="A2:B2"/>
    <mergeCell ref="C2:I2"/>
    <mergeCell ref="A3:B3"/>
    <mergeCell ref="C3:F3"/>
    <mergeCell ref="G3:I3"/>
    <mergeCell ref="G4:I5"/>
    <mergeCell ref="E5:F5"/>
    <mergeCell ref="B7:G7"/>
    <mergeCell ref="B8:G8"/>
    <mergeCell ref="B9:G9"/>
    <mergeCell ref="A22:F22"/>
    <mergeCell ref="B11:G11"/>
    <mergeCell ref="B12:G12"/>
    <mergeCell ref="B13:G13"/>
    <mergeCell ref="B14:G14"/>
    <mergeCell ref="B15:G15"/>
    <mergeCell ref="B16:G16"/>
    <mergeCell ref="B17:G17"/>
    <mergeCell ref="B18:G18"/>
    <mergeCell ref="B19:G19"/>
    <mergeCell ref="B20:G20"/>
    <mergeCell ref="B21:G2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751E8-01C1-4D18-8BDC-D3FAC0D81C46}">
  <dimension ref="A1:AA176"/>
  <sheetViews>
    <sheetView zoomScaleNormal="100" workbookViewId="0">
      <selection activeCell="F184" sqref="F184"/>
    </sheetView>
  </sheetViews>
  <sheetFormatPr defaultColWidth="14.44140625" defaultRowHeight="13.2" x14ac:dyDescent="0.25"/>
  <cols>
    <col min="1" max="1" width="6.6640625" style="43" customWidth="1"/>
    <col min="2" max="2" width="8" style="43" customWidth="1"/>
    <col min="3" max="3" width="7.33203125" style="43" customWidth="1"/>
    <col min="4" max="4" width="60.5546875" style="43" customWidth="1"/>
    <col min="5" max="5" width="7.44140625" style="43" customWidth="1"/>
    <col min="6" max="6" width="8.109375" style="166" bestFit="1" customWidth="1"/>
    <col min="7" max="7" width="10.33203125" style="41" customWidth="1"/>
    <col min="8" max="8" width="11.88671875" style="58" customWidth="1"/>
    <col min="9" max="9" width="12" style="58" bestFit="1" customWidth="1"/>
    <col min="10" max="12" width="9.109375" style="43" customWidth="1"/>
    <col min="13" max="13" width="12" style="43" bestFit="1" customWidth="1"/>
    <col min="14" max="27" width="9.109375" style="43" customWidth="1"/>
    <col min="28" max="16384" width="14.44140625" style="43"/>
  </cols>
  <sheetData>
    <row r="1" spans="1:27" x14ac:dyDescent="0.25">
      <c r="A1" s="180" t="s">
        <v>82</v>
      </c>
      <c r="B1" s="181"/>
      <c r="C1" s="182"/>
      <c r="D1" s="182"/>
      <c r="E1" s="182"/>
      <c r="F1" s="182"/>
      <c r="G1" s="182"/>
      <c r="H1" s="182"/>
      <c r="I1" s="183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</row>
    <row r="2" spans="1:27" ht="14.4" customHeight="1" x14ac:dyDescent="0.25">
      <c r="A2" s="184" t="s">
        <v>0</v>
      </c>
      <c r="B2" s="182"/>
      <c r="C2" s="185" t="s">
        <v>87</v>
      </c>
      <c r="D2" s="185"/>
      <c r="E2" s="185"/>
      <c r="F2" s="185"/>
      <c r="G2" s="185"/>
      <c r="H2" s="185"/>
      <c r="I2" s="185"/>
      <c r="J2" s="40"/>
      <c r="K2" s="40"/>
      <c r="L2" s="40"/>
      <c r="M2" s="112" t="e">
        <f>SUM(I9:I176)/2</f>
        <v>#REF!</v>
      </c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</row>
    <row r="3" spans="1:27" ht="17.25" customHeight="1" x14ac:dyDescent="0.25">
      <c r="A3" s="186" t="s">
        <v>2</v>
      </c>
      <c r="B3" s="187"/>
      <c r="C3" s="188" t="s">
        <v>86</v>
      </c>
      <c r="D3" s="189"/>
      <c r="E3" s="189"/>
      <c r="F3" s="189"/>
      <c r="G3" s="190" t="s">
        <v>1</v>
      </c>
      <c r="H3" s="191"/>
      <c r="I3" s="192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</row>
    <row r="4" spans="1:27" ht="14.4" customHeight="1" x14ac:dyDescent="0.25">
      <c r="A4" s="44" t="s">
        <v>84</v>
      </c>
      <c r="B4" s="45"/>
      <c r="C4" s="45"/>
      <c r="E4" s="46" t="s">
        <v>48</v>
      </c>
      <c r="F4" s="154"/>
      <c r="G4" s="200" t="s">
        <v>83</v>
      </c>
      <c r="H4" s="191"/>
      <c r="I4" s="201"/>
      <c r="J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</row>
    <row r="5" spans="1:27" ht="14.4" customHeight="1" x14ac:dyDescent="0.25">
      <c r="A5" s="44" t="s">
        <v>85</v>
      </c>
      <c r="B5" s="45"/>
      <c r="C5" s="45"/>
      <c r="D5" s="120" t="s">
        <v>15</v>
      </c>
      <c r="E5" s="198"/>
      <c r="F5" s="199"/>
      <c r="G5" s="202"/>
      <c r="H5" s="203"/>
      <c r="I5" s="204"/>
      <c r="J5" s="40"/>
      <c r="K5" s="47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</row>
    <row r="6" spans="1:27" x14ac:dyDescent="0.25">
      <c r="A6" s="40"/>
      <c r="B6" s="40"/>
      <c r="C6" s="40"/>
      <c r="D6" s="40"/>
      <c r="E6" s="40"/>
      <c r="F6" s="155"/>
      <c r="H6" s="41"/>
      <c r="I6" s="42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</row>
    <row r="7" spans="1:27" ht="15.9" customHeight="1" x14ac:dyDescent="0.25">
      <c r="A7" s="195" t="s">
        <v>16</v>
      </c>
      <c r="B7" s="187"/>
      <c r="C7" s="187"/>
      <c r="D7" s="187"/>
      <c r="E7" s="187"/>
      <c r="F7" s="187"/>
      <c r="G7" s="187"/>
      <c r="H7" s="187"/>
      <c r="I7" s="187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</row>
    <row r="8" spans="1:27" x14ac:dyDescent="0.25">
      <c r="A8" s="40"/>
      <c r="B8" s="40"/>
      <c r="C8" s="40"/>
      <c r="D8" s="40"/>
      <c r="E8" s="40"/>
      <c r="F8" s="155"/>
      <c r="H8" s="41"/>
      <c r="I8" s="42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</row>
    <row r="9" spans="1:27" ht="15" customHeight="1" x14ac:dyDescent="0.25">
      <c r="A9" s="72">
        <v>1</v>
      </c>
      <c r="B9" s="73"/>
      <c r="C9" s="197" t="s">
        <v>19</v>
      </c>
      <c r="D9" s="197"/>
      <c r="E9" s="197"/>
      <c r="F9" s="197"/>
      <c r="G9" s="197"/>
      <c r="H9" s="74" t="s">
        <v>3</v>
      </c>
      <c r="I9" s="75" t="e">
        <f>SUM(I11:I12)</f>
        <v>#REF!</v>
      </c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</row>
    <row r="10" spans="1:27" ht="26.4" x14ac:dyDescent="0.25">
      <c r="A10" s="59" t="s">
        <v>4</v>
      </c>
      <c r="B10" s="59" t="s">
        <v>5</v>
      </c>
      <c r="C10" s="76" t="s">
        <v>6</v>
      </c>
      <c r="D10" s="77" t="s">
        <v>7</v>
      </c>
      <c r="E10" s="76" t="s">
        <v>8</v>
      </c>
      <c r="F10" s="156" t="s">
        <v>9</v>
      </c>
      <c r="G10" s="78" t="s">
        <v>10</v>
      </c>
      <c r="H10" s="61" t="s">
        <v>46</v>
      </c>
      <c r="I10" s="61" t="s">
        <v>11</v>
      </c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</row>
    <row r="11" spans="1:27" ht="26.4" x14ac:dyDescent="0.25">
      <c r="A11" s="67">
        <v>1.1000000000000001</v>
      </c>
      <c r="B11" s="67" t="s">
        <v>88</v>
      </c>
      <c r="C11" s="67">
        <v>90778</v>
      </c>
      <c r="D11" s="71" t="s">
        <v>47</v>
      </c>
      <c r="E11" s="67" t="s">
        <v>95</v>
      </c>
      <c r="F11" s="157" t="e">
        <f>#REF!</f>
        <v>#REF!</v>
      </c>
      <c r="G11" s="69"/>
      <c r="H11" s="69">
        <f>TRUNC(G11+(G11*$F$4),2)</f>
        <v>0</v>
      </c>
      <c r="I11" s="70" t="e">
        <f t="shared" ref="I11:I12" si="0">TRUNC(H11*F11,2)</f>
        <v>#REF!</v>
      </c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</row>
    <row r="12" spans="1:27" x14ac:dyDescent="0.25">
      <c r="A12" s="67">
        <v>1.2</v>
      </c>
      <c r="B12" s="67" t="s">
        <v>88</v>
      </c>
      <c r="C12" s="67">
        <v>90780</v>
      </c>
      <c r="D12" s="71" t="s">
        <v>49</v>
      </c>
      <c r="E12" s="67" t="s">
        <v>95</v>
      </c>
      <c r="F12" s="157" t="e">
        <f>#REF!</f>
        <v>#REF!</v>
      </c>
      <c r="G12" s="69"/>
      <c r="H12" s="69">
        <f>TRUNC(G12+(G12*$F$4),2)</f>
        <v>0</v>
      </c>
      <c r="I12" s="70" t="e">
        <f t="shared" si="0"/>
        <v>#REF!</v>
      </c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</row>
    <row r="13" spans="1:27" x14ac:dyDescent="0.25">
      <c r="A13" s="48"/>
      <c r="B13" s="48"/>
      <c r="C13" s="48"/>
      <c r="D13" s="48"/>
      <c r="E13" s="48"/>
      <c r="F13" s="158"/>
      <c r="G13" s="49"/>
      <c r="H13" s="49"/>
      <c r="I13" s="5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</row>
    <row r="14" spans="1:27" x14ac:dyDescent="0.25">
      <c r="A14" s="59">
        <v>2</v>
      </c>
      <c r="B14" s="60"/>
      <c r="C14" s="196" t="s">
        <v>18</v>
      </c>
      <c r="D14" s="182"/>
      <c r="E14" s="182"/>
      <c r="F14" s="183"/>
      <c r="G14" s="61"/>
      <c r="H14" s="62" t="s">
        <v>3</v>
      </c>
      <c r="I14" s="63" t="e">
        <f>SUM(I16:I17)</f>
        <v>#REF!</v>
      </c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</row>
    <row r="15" spans="1:27" ht="26.4" x14ac:dyDescent="0.25">
      <c r="A15" s="64" t="s">
        <v>4</v>
      </c>
      <c r="B15" s="64" t="s">
        <v>5</v>
      </c>
      <c r="C15" s="64" t="s">
        <v>6</v>
      </c>
      <c r="D15" s="65" t="s">
        <v>7</v>
      </c>
      <c r="E15" s="64" t="s">
        <v>8</v>
      </c>
      <c r="F15" s="159" t="s">
        <v>9</v>
      </c>
      <c r="G15" s="66" t="s">
        <v>10</v>
      </c>
      <c r="H15" s="61" t="s">
        <v>46</v>
      </c>
      <c r="I15" s="66" t="s">
        <v>11</v>
      </c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</row>
    <row r="16" spans="1:27" ht="26.4" x14ac:dyDescent="0.25">
      <c r="A16" s="67" t="s">
        <v>17</v>
      </c>
      <c r="B16" s="67" t="s">
        <v>88</v>
      </c>
      <c r="C16" s="67">
        <v>103689</v>
      </c>
      <c r="D16" s="68" t="s">
        <v>89</v>
      </c>
      <c r="E16" s="67" t="s">
        <v>94</v>
      </c>
      <c r="F16" s="157" t="e">
        <f>#REF!</f>
        <v>#REF!</v>
      </c>
      <c r="G16" s="69"/>
      <c r="H16" s="69">
        <f>TRUNC(G16+(G16*$F$4),2)</f>
        <v>0</v>
      </c>
      <c r="I16" s="70" t="e">
        <f>TRUNC(H16*F16,2)</f>
        <v>#REF!</v>
      </c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</row>
    <row r="17" spans="1:27" ht="39.6" x14ac:dyDescent="0.25">
      <c r="A17" s="79">
        <v>2.2000000000000002</v>
      </c>
      <c r="B17" s="67" t="s">
        <v>88</v>
      </c>
      <c r="C17" s="67">
        <v>99059</v>
      </c>
      <c r="D17" s="68" t="s">
        <v>90</v>
      </c>
      <c r="E17" s="67" t="s">
        <v>93</v>
      </c>
      <c r="F17" s="157" t="e">
        <f>#REF!</f>
        <v>#REF!</v>
      </c>
      <c r="G17" s="69"/>
      <c r="H17" s="69">
        <f>TRUNC(G17+(G17*$F$4),2)</f>
        <v>0</v>
      </c>
      <c r="I17" s="70" t="e">
        <f>TRUNC(H17*F17,2)</f>
        <v>#REF!</v>
      </c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</row>
    <row r="18" spans="1:27" x14ac:dyDescent="0.25">
      <c r="A18" s="48"/>
      <c r="B18" s="48"/>
      <c r="C18" s="48"/>
      <c r="D18" s="48"/>
      <c r="E18" s="48"/>
      <c r="F18" s="158"/>
      <c r="G18" s="49"/>
      <c r="H18" s="49"/>
      <c r="I18" s="5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</row>
    <row r="19" spans="1:27" x14ac:dyDescent="0.25">
      <c r="A19" s="72">
        <v>3</v>
      </c>
      <c r="B19" s="73"/>
      <c r="C19" s="193" t="s">
        <v>22</v>
      </c>
      <c r="D19" s="181"/>
      <c r="E19" s="181"/>
      <c r="F19" s="194"/>
      <c r="G19" s="62"/>
      <c r="H19" s="62" t="s">
        <v>3</v>
      </c>
      <c r="I19" s="75" t="e">
        <f>SUM(I21:I38)</f>
        <v>#REF!</v>
      </c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</row>
    <row r="20" spans="1:27" ht="26.4" x14ac:dyDescent="0.25">
      <c r="A20" s="72" t="s">
        <v>4</v>
      </c>
      <c r="B20" s="72" t="s">
        <v>5</v>
      </c>
      <c r="C20" s="72" t="s">
        <v>6</v>
      </c>
      <c r="D20" s="83" t="s">
        <v>7</v>
      </c>
      <c r="E20" s="72" t="s">
        <v>8</v>
      </c>
      <c r="F20" s="160" t="s">
        <v>9</v>
      </c>
      <c r="G20" s="62" t="s">
        <v>10</v>
      </c>
      <c r="H20" s="61" t="s">
        <v>46</v>
      </c>
      <c r="I20" s="62" t="s">
        <v>11</v>
      </c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</row>
    <row r="21" spans="1:27" ht="39.6" x14ac:dyDescent="0.25">
      <c r="A21" s="81">
        <v>3.1</v>
      </c>
      <c r="B21" s="67" t="s">
        <v>88</v>
      </c>
      <c r="C21" s="81">
        <v>96523</v>
      </c>
      <c r="D21" s="80" t="s">
        <v>91</v>
      </c>
      <c r="E21" s="81" t="s">
        <v>92</v>
      </c>
      <c r="F21" s="157" t="e">
        <f>#REF!</f>
        <v>#REF!</v>
      </c>
      <c r="G21" s="82"/>
      <c r="H21" s="69">
        <f t="shared" ref="H21:H38" si="1">TRUNC(G21+(G21*$F$4),2)</f>
        <v>0</v>
      </c>
      <c r="I21" s="70" t="e">
        <f t="shared" ref="I21:I38" si="2">TRUNC(H21*F21,2)</f>
        <v>#REF!</v>
      </c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</row>
    <row r="22" spans="1:27" ht="39.6" x14ac:dyDescent="0.25">
      <c r="A22" s="81">
        <v>3.2</v>
      </c>
      <c r="B22" s="67" t="s">
        <v>88</v>
      </c>
      <c r="C22" s="81">
        <v>96527</v>
      </c>
      <c r="D22" s="80" t="s">
        <v>97</v>
      </c>
      <c r="E22" s="81" t="s">
        <v>92</v>
      </c>
      <c r="F22" s="157" t="e">
        <f>#REF!</f>
        <v>#REF!</v>
      </c>
      <c r="G22" s="82"/>
      <c r="H22" s="69">
        <f t="shared" si="1"/>
        <v>0</v>
      </c>
      <c r="I22" s="70" t="e">
        <f t="shared" si="2"/>
        <v>#REF!</v>
      </c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</row>
    <row r="23" spans="1:27" x14ac:dyDescent="0.25">
      <c r="A23" s="81">
        <v>3.3</v>
      </c>
      <c r="B23" s="67" t="s">
        <v>88</v>
      </c>
      <c r="C23" s="81">
        <v>96995</v>
      </c>
      <c r="D23" s="80" t="s">
        <v>96</v>
      </c>
      <c r="E23" s="81" t="s">
        <v>92</v>
      </c>
      <c r="F23" s="157" t="e">
        <f>#REF!</f>
        <v>#REF!</v>
      </c>
      <c r="G23" s="82"/>
      <c r="H23" s="69">
        <f t="shared" si="1"/>
        <v>0</v>
      </c>
      <c r="I23" s="70" t="e">
        <f t="shared" si="2"/>
        <v>#REF!</v>
      </c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</row>
    <row r="24" spans="1:27" ht="26.4" x14ac:dyDescent="0.25">
      <c r="A24" s="81">
        <v>3.4</v>
      </c>
      <c r="B24" s="67" t="s">
        <v>88</v>
      </c>
      <c r="C24" s="81">
        <v>101616</v>
      </c>
      <c r="D24" s="80" t="s">
        <v>98</v>
      </c>
      <c r="E24" s="81" t="s">
        <v>94</v>
      </c>
      <c r="F24" s="157" t="e">
        <f>#REF!</f>
        <v>#REF!</v>
      </c>
      <c r="G24" s="82"/>
      <c r="H24" s="69">
        <f t="shared" si="1"/>
        <v>0</v>
      </c>
      <c r="I24" s="70" t="e">
        <f t="shared" si="2"/>
        <v>#REF!</v>
      </c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</row>
    <row r="25" spans="1:27" ht="26.4" x14ac:dyDescent="0.25">
      <c r="A25" s="81">
        <v>3.5</v>
      </c>
      <c r="B25" s="67" t="s">
        <v>88</v>
      </c>
      <c r="C25" s="81">
        <v>96619</v>
      </c>
      <c r="D25" s="80" t="s">
        <v>99</v>
      </c>
      <c r="E25" s="81" t="s">
        <v>94</v>
      </c>
      <c r="F25" s="157" t="e">
        <f>#REF!</f>
        <v>#REF!</v>
      </c>
      <c r="G25" s="82"/>
      <c r="H25" s="69">
        <f t="shared" si="1"/>
        <v>0</v>
      </c>
      <c r="I25" s="70" t="e">
        <f t="shared" si="2"/>
        <v>#REF!</v>
      </c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</row>
    <row r="26" spans="1:27" ht="39.6" x14ac:dyDescent="0.25">
      <c r="A26" s="81">
        <v>3.6</v>
      </c>
      <c r="B26" s="67" t="s">
        <v>88</v>
      </c>
      <c r="C26" s="81">
        <v>96535</v>
      </c>
      <c r="D26" s="80" t="s">
        <v>103</v>
      </c>
      <c r="E26" s="81" t="s">
        <v>94</v>
      </c>
      <c r="F26" s="157" t="e">
        <f>#REF!</f>
        <v>#REF!</v>
      </c>
      <c r="G26" s="82"/>
      <c r="H26" s="69">
        <f t="shared" si="1"/>
        <v>0</v>
      </c>
      <c r="I26" s="70" t="e">
        <f t="shared" si="2"/>
        <v>#REF!</v>
      </c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</row>
    <row r="27" spans="1:27" ht="26.4" x14ac:dyDescent="0.25">
      <c r="A27" s="81">
        <v>3.7</v>
      </c>
      <c r="B27" s="67" t="s">
        <v>88</v>
      </c>
      <c r="C27" s="81">
        <v>92269</v>
      </c>
      <c r="D27" s="80" t="s">
        <v>102</v>
      </c>
      <c r="E27" s="81" t="s">
        <v>94</v>
      </c>
      <c r="F27" s="157" t="e">
        <f>#REF!</f>
        <v>#REF!</v>
      </c>
      <c r="G27" s="82"/>
      <c r="H27" s="69">
        <f t="shared" si="1"/>
        <v>0</v>
      </c>
      <c r="I27" s="70" t="e">
        <f t="shared" si="2"/>
        <v>#REF!</v>
      </c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</row>
    <row r="28" spans="1:27" ht="39.6" x14ac:dyDescent="0.25">
      <c r="A28" s="81">
        <v>3.8</v>
      </c>
      <c r="B28" s="67" t="s">
        <v>88</v>
      </c>
      <c r="C28" s="81">
        <v>92409</v>
      </c>
      <c r="D28" s="80" t="s">
        <v>104</v>
      </c>
      <c r="E28" s="81" t="s">
        <v>94</v>
      </c>
      <c r="F28" s="157" t="e">
        <f>#REF!</f>
        <v>#REF!</v>
      </c>
      <c r="G28" s="82"/>
      <c r="H28" s="69">
        <f t="shared" si="1"/>
        <v>0</v>
      </c>
      <c r="I28" s="70" t="e">
        <f t="shared" si="2"/>
        <v>#REF!</v>
      </c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</row>
    <row r="29" spans="1:27" ht="39.6" x14ac:dyDescent="0.25">
      <c r="A29" s="81">
        <v>3.9</v>
      </c>
      <c r="B29" s="67" t="s">
        <v>88</v>
      </c>
      <c r="C29" s="81">
        <v>96536</v>
      </c>
      <c r="D29" s="80" t="s">
        <v>105</v>
      </c>
      <c r="E29" s="81" t="s">
        <v>94</v>
      </c>
      <c r="F29" s="157" t="e">
        <f>#REF!</f>
        <v>#REF!</v>
      </c>
      <c r="G29" s="82"/>
      <c r="H29" s="69">
        <f t="shared" si="1"/>
        <v>0</v>
      </c>
      <c r="I29" s="70" t="e">
        <f t="shared" si="2"/>
        <v>#REF!</v>
      </c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</row>
    <row r="30" spans="1:27" ht="26.4" x14ac:dyDescent="0.25">
      <c r="A30" s="84">
        <v>3.1</v>
      </c>
      <c r="B30" s="67" t="s">
        <v>88</v>
      </c>
      <c r="C30" s="81">
        <v>92270</v>
      </c>
      <c r="D30" s="80" t="s">
        <v>106</v>
      </c>
      <c r="E30" s="81" t="s">
        <v>94</v>
      </c>
      <c r="F30" s="157" t="e">
        <f>#REF!</f>
        <v>#REF!</v>
      </c>
      <c r="G30" s="82"/>
      <c r="H30" s="69">
        <f t="shared" si="1"/>
        <v>0</v>
      </c>
      <c r="I30" s="70" t="e">
        <f t="shared" si="2"/>
        <v>#REF!</v>
      </c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</row>
    <row r="31" spans="1:27" ht="39.6" x14ac:dyDescent="0.25">
      <c r="A31" s="81">
        <v>3.11</v>
      </c>
      <c r="B31" s="67" t="s">
        <v>88</v>
      </c>
      <c r="C31" s="81">
        <v>92448</v>
      </c>
      <c r="D31" s="80" t="s">
        <v>107</v>
      </c>
      <c r="E31" s="81" t="s">
        <v>94</v>
      </c>
      <c r="F31" s="157" t="e">
        <f>#REF!</f>
        <v>#REF!</v>
      </c>
      <c r="G31" s="82"/>
      <c r="H31" s="69">
        <f t="shared" si="1"/>
        <v>0</v>
      </c>
      <c r="I31" s="70" t="e">
        <f t="shared" si="2"/>
        <v>#REF!</v>
      </c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</row>
    <row r="32" spans="1:27" ht="26.4" x14ac:dyDescent="0.25">
      <c r="A32" s="84">
        <v>3.12</v>
      </c>
      <c r="B32" s="67" t="s">
        <v>88</v>
      </c>
      <c r="C32" s="81">
        <v>96545</v>
      </c>
      <c r="D32" s="80" t="s">
        <v>143</v>
      </c>
      <c r="E32" s="81" t="s">
        <v>109</v>
      </c>
      <c r="F32" s="157" t="e">
        <f>#REF!</f>
        <v>#REF!</v>
      </c>
      <c r="G32" s="82"/>
      <c r="H32" s="69">
        <f t="shared" si="1"/>
        <v>0</v>
      </c>
      <c r="I32" s="70" t="e">
        <f t="shared" si="2"/>
        <v>#REF!</v>
      </c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</row>
    <row r="33" spans="1:27" ht="39.6" x14ac:dyDescent="0.25">
      <c r="A33" s="81">
        <v>3.13</v>
      </c>
      <c r="B33" s="67" t="s">
        <v>88</v>
      </c>
      <c r="C33" s="81">
        <v>92762</v>
      </c>
      <c r="D33" s="80" t="s">
        <v>108</v>
      </c>
      <c r="E33" s="81" t="s">
        <v>109</v>
      </c>
      <c r="F33" s="157" t="e">
        <f>#REF!</f>
        <v>#REF!</v>
      </c>
      <c r="G33" s="82"/>
      <c r="H33" s="69">
        <f t="shared" si="1"/>
        <v>0</v>
      </c>
      <c r="I33" s="70" t="e">
        <f t="shared" si="2"/>
        <v>#REF!</v>
      </c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</row>
    <row r="34" spans="1:27" ht="39.6" x14ac:dyDescent="0.25">
      <c r="A34" s="84">
        <v>3.14</v>
      </c>
      <c r="B34" s="67" t="s">
        <v>88</v>
      </c>
      <c r="C34" s="81">
        <v>92761</v>
      </c>
      <c r="D34" s="80" t="s">
        <v>110</v>
      </c>
      <c r="E34" s="81" t="s">
        <v>109</v>
      </c>
      <c r="F34" s="157" t="e">
        <f>#REF!</f>
        <v>#REF!</v>
      </c>
      <c r="G34" s="82"/>
      <c r="H34" s="69">
        <f t="shared" si="1"/>
        <v>0</v>
      </c>
      <c r="I34" s="70" t="e">
        <f t="shared" si="2"/>
        <v>#REF!</v>
      </c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</row>
    <row r="35" spans="1:27" ht="39.6" x14ac:dyDescent="0.25">
      <c r="A35" s="81">
        <v>3.15</v>
      </c>
      <c r="B35" s="67" t="s">
        <v>88</v>
      </c>
      <c r="C35" s="81">
        <v>92759</v>
      </c>
      <c r="D35" s="80" t="s">
        <v>111</v>
      </c>
      <c r="E35" s="81" t="s">
        <v>109</v>
      </c>
      <c r="F35" s="157" t="e">
        <f>#REF!</f>
        <v>#REF!</v>
      </c>
      <c r="G35" s="82"/>
      <c r="H35" s="69">
        <f t="shared" si="1"/>
        <v>0</v>
      </c>
      <c r="I35" s="70" t="e">
        <f t="shared" si="2"/>
        <v>#REF!</v>
      </c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</row>
    <row r="36" spans="1:27" ht="26.4" x14ac:dyDescent="0.25">
      <c r="A36" s="84">
        <v>3.16</v>
      </c>
      <c r="B36" s="67" t="s">
        <v>88</v>
      </c>
      <c r="C36" s="81">
        <v>96556</v>
      </c>
      <c r="D36" s="80" t="s">
        <v>112</v>
      </c>
      <c r="E36" s="81" t="s">
        <v>92</v>
      </c>
      <c r="F36" s="157" t="e">
        <f>#REF!</f>
        <v>#REF!</v>
      </c>
      <c r="G36" s="82"/>
      <c r="H36" s="69">
        <f t="shared" si="1"/>
        <v>0</v>
      </c>
      <c r="I36" s="70" t="e">
        <f t="shared" si="2"/>
        <v>#REF!</v>
      </c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</row>
    <row r="37" spans="1:27" ht="26.4" x14ac:dyDescent="0.25">
      <c r="A37" s="81">
        <v>3.17</v>
      </c>
      <c r="B37" s="67" t="s">
        <v>88</v>
      </c>
      <c r="C37" s="81">
        <v>103669</v>
      </c>
      <c r="D37" s="80" t="s">
        <v>100</v>
      </c>
      <c r="E37" s="81" t="s">
        <v>92</v>
      </c>
      <c r="F37" s="157" t="e">
        <f>#REF!</f>
        <v>#REF!</v>
      </c>
      <c r="G37" s="82"/>
      <c r="H37" s="69">
        <f t="shared" si="1"/>
        <v>0</v>
      </c>
      <c r="I37" s="70" t="e">
        <f t="shared" si="2"/>
        <v>#REF!</v>
      </c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</row>
    <row r="38" spans="1:27" ht="39.6" x14ac:dyDescent="0.25">
      <c r="A38" s="84">
        <v>3.18</v>
      </c>
      <c r="B38" s="67" t="s">
        <v>88</v>
      </c>
      <c r="C38" s="81">
        <v>103682</v>
      </c>
      <c r="D38" s="80" t="s">
        <v>101</v>
      </c>
      <c r="E38" s="81" t="s">
        <v>92</v>
      </c>
      <c r="F38" s="157" t="e">
        <f>#REF!</f>
        <v>#REF!</v>
      </c>
      <c r="G38" s="82"/>
      <c r="H38" s="69">
        <f t="shared" si="1"/>
        <v>0</v>
      </c>
      <c r="I38" s="70" t="e">
        <f t="shared" si="2"/>
        <v>#REF!</v>
      </c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</row>
    <row r="39" spans="1:27" x14ac:dyDescent="0.25">
      <c r="A39" s="51"/>
      <c r="B39" s="51"/>
      <c r="C39" s="51"/>
      <c r="D39" s="48"/>
      <c r="E39" s="51"/>
      <c r="F39" s="161"/>
      <c r="G39" s="49"/>
      <c r="H39" s="49"/>
      <c r="I39" s="5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</row>
    <row r="40" spans="1:27" x14ac:dyDescent="0.25">
      <c r="A40" s="72">
        <v>4</v>
      </c>
      <c r="B40" s="73"/>
      <c r="C40" s="193" t="s">
        <v>42</v>
      </c>
      <c r="D40" s="181"/>
      <c r="E40" s="181"/>
      <c r="F40" s="194"/>
      <c r="G40" s="62"/>
      <c r="H40" s="62"/>
      <c r="I40" s="75" t="e">
        <f>SUM(I42:I50)</f>
        <v>#REF!</v>
      </c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</row>
    <row r="41" spans="1:27" ht="26.4" x14ac:dyDescent="0.25">
      <c r="A41" s="72" t="s">
        <v>4</v>
      </c>
      <c r="B41" s="72" t="s">
        <v>5</v>
      </c>
      <c r="C41" s="72" t="s">
        <v>6</v>
      </c>
      <c r="D41" s="83" t="s">
        <v>7</v>
      </c>
      <c r="E41" s="72" t="s">
        <v>8</v>
      </c>
      <c r="F41" s="160" t="s">
        <v>9</v>
      </c>
      <c r="G41" s="62" t="s">
        <v>10</v>
      </c>
      <c r="H41" s="61" t="s">
        <v>46</v>
      </c>
      <c r="I41" s="62" t="s">
        <v>11</v>
      </c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</row>
    <row r="42" spans="1:27" ht="26.4" x14ac:dyDescent="0.25">
      <c r="A42" s="81">
        <v>4.0999999999999996</v>
      </c>
      <c r="B42" s="67" t="s">
        <v>88</v>
      </c>
      <c r="C42" s="81">
        <v>97622</v>
      </c>
      <c r="D42" s="80" t="s">
        <v>113</v>
      </c>
      <c r="E42" s="81" t="s">
        <v>92</v>
      </c>
      <c r="F42" s="157" t="e">
        <f>#REF!</f>
        <v>#REF!</v>
      </c>
      <c r="G42" s="82"/>
      <c r="H42" s="69">
        <f t="shared" ref="H42:H50" si="3">TRUNC(G42+(G42*$F$4),2)</f>
        <v>0</v>
      </c>
      <c r="I42" s="70" t="e">
        <f t="shared" ref="I42:I50" si="4">TRUNC(H42*F42,2)</f>
        <v>#REF!</v>
      </c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</row>
    <row r="43" spans="1:27" ht="26.4" x14ac:dyDescent="0.25">
      <c r="A43" s="81">
        <v>4.2</v>
      </c>
      <c r="B43" s="67" t="s">
        <v>88</v>
      </c>
      <c r="C43" s="85">
        <v>97626</v>
      </c>
      <c r="D43" s="86" t="s">
        <v>114</v>
      </c>
      <c r="E43" s="81" t="s">
        <v>92</v>
      </c>
      <c r="F43" s="157" t="e">
        <f>#REF!</f>
        <v>#REF!</v>
      </c>
      <c r="G43" s="88"/>
      <c r="H43" s="69">
        <f t="shared" si="3"/>
        <v>0</v>
      </c>
      <c r="I43" s="70" t="e">
        <f t="shared" si="4"/>
        <v>#REF!</v>
      </c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</row>
    <row r="44" spans="1:27" ht="26.4" x14ac:dyDescent="0.25">
      <c r="A44" s="81">
        <v>4.3</v>
      </c>
      <c r="B44" s="67" t="s">
        <v>88</v>
      </c>
      <c r="C44" s="89">
        <v>97644</v>
      </c>
      <c r="D44" s="86" t="s">
        <v>43</v>
      </c>
      <c r="E44" s="81" t="s">
        <v>94</v>
      </c>
      <c r="F44" s="157" t="e">
        <f>#REF!</f>
        <v>#REF!</v>
      </c>
      <c r="G44" s="88"/>
      <c r="H44" s="69">
        <f t="shared" si="3"/>
        <v>0</v>
      </c>
      <c r="I44" s="70" t="e">
        <f t="shared" si="4"/>
        <v>#REF!</v>
      </c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</row>
    <row r="45" spans="1:27" ht="26.4" x14ac:dyDescent="0.25">
      <c r="A45" s="81">
        <v>4.4000000000000004</v>
      </c>
      <c r="B45" s="67" t="s">
        <v>88</v>
      </c>
      <c r="C45" s="89">
        <v>97645</v>
      </c>
      <c r="D45" s="86" t="s">
        <v>115</v>
      </c>
      <c r="E45" s="81" t="s">
        <v>94</v>
      </c>
      <c r="F45" s="157" t="e">
        <f>#REF!</f>
        <v>#REF!</v>
      </c>
      <c r="G45" s="88"/>
      <c r="H45" s="69">
        <f t="shared" si="3"/>
        <v>0</v>
      </c>
      <c r="I45" s="70" t="e">
        <f t="shared" si="4"/>
        <v>#REF!</v>
      </c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</row>
    <row r="46" spans="1:27" ht="39.6" x14ac:dyDescent="0.25">
      <c r="A46" s="81">
        <v>4.5</v>
      </c>
      <c r="B46" s="67" t="s">
        <v>88</v>
      </c>
      <c r="C46" s="89">
        <v>97647</v>
      </c>
      <c r="D46" s="86" t="s">
        <v>116</v>
      </c>
      <c r="E46" s="81" t="s">
        <v>94</v>
      </c>
      <c r="F46" s="157" t="e">
        <f>#REF!</f>
        <v>#REF!</v>
      </c>
      <c r="G46" s="88"/>
      <c r="H46" s="69">
        <f t="shared" si="3"/>
        <v>0</v>
      </c>
      <c r="I46" s="70" t="e">
        <f t="shared" si="4"/>
        <v>#REF!</v>
      </c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</row>
    <row r="47" spans="1:27" ht="26.4" x14ac:dyDescent="0.25">
      <c r="A47" s="81">
        <v>4.5999999999999996</v>
      </c>
      <c r="B47" s="67" t="s">
        <v>88</v>
      </c>
      <c r="C47" s="89">
        <v>97633</v>
      </c>
      <c r="D47" s="86" t="s">
        <v>121</v>
      </c>
      <c r="E47" s="81" t="s">
        <v>94</v>
      </c>
      <c r="F47" s="157" t="e">
        <f>#REF!</f>
        <v>#REF!</v>
      </c>
      <c r="G47" s="88"/>
      <c r="H47" s="69">
        <f t="shared" si="3"/>
        <v>0</v>
      </c>
      <c r="I47" s="70" t="e">
        <f t="shared" si="4"/>
        <v>#REF!</v>
      </c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</row>
    <row r="48" spans="1:27" ht="52.8" x14ac:dyDescent="0.25">
      <c r="A48" s="81">
        <v>4.7</v>
      </c>
      <c r="B48" s="67" t="s">
        <v>88</v>
      </c>
      <c r="C48" s="89">
        <v>100982</v>
      </c>
      <c r="D48" s="86" t="s">
        <v>117</v>
      </c>
      <c r="E48" s="81" t="s">
        <v>92</v>
      </c>
      <c r="F48" s="157" t="e">
        <f>#REF!</f>
        <v>#REF!</v>
      </c>
      <c r="G48" s="88"/>
      <c r="H48" s="69">
        <f t="shared" si="3"/>
        <v>0</v>
      </c>
      <c r="I48" s="70" t="e">
        <f t="shared" si="4"/>
        <v>#REF!</v>
      </c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</row>
    <row r="49" spans="1:27" ht="39.6" x14ac:dyDescent="0.25">
      <c r="A49" s="81">
        <v>4.8</v>
      </c>
      <c r="B49" s="67" t="s">
        <v>88</v>
      </c>
      <c r="C49" s="81">
        <v>95875</v>
      </c>
      <c r="D49" s="90" t="s">
        <v>118</v>
      </c>
      <c r="E49" s="81" t="s">
        <v>119</v>
      </c>
      <c r="F49" s="157" t="e">
        <f>#REF!</f>
        <v>#REF!</v>
      </c>
      <c r="G49" s="88"/>
      <c r="H49" s="69">
        <f t="shared" si="3"/>
        <v>0</v>
      </c>
      <c r="I49" s="70" t="e">
        <f t="shared" si="4"/>
        <v>#REF!</v>
      </c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</row>
    <row r="50" spans="1:27" ht="26.4" x14ac:dyDescent="0.25">
      <c r="A50" s="81">
        <v>4.9000000000000004</v>
      </c>
      <c r="B50" s="67" t="s">
        <v>88</v>
      </c>
      <c r="C50" s="81">
        <v>93588</v>
      </c>
      <c r="D50" s="90" t="s">
        <v>120</v>
      </c>
      <c r="E50" s="81" t="s">
        <v>119</v>
      </c>
      <c r="F50" s="157" t="e">
        <f>#REF!</f>
        <v>#REF!</v>
      </c>
      <c r="G50" s="88"/>
      <c r="H50" s="69">
        <f t="shared" si="3"/>
        <v>0</v>
      </c>
      <c r="I50" s="70" t="e">
        <f t="shared" si="4"/>
        <v>#REF!</v>
      </c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</row>
    <row r="51" spans="1:27" x14ac:dyDescent="0.25">
      <c r="A51" s="51"/>
      <c r="B51" s="51"/>
      <c r="C51" s="52"/>
      <c r="D51" s="48"/>
      <c r="E51" s="51"/>
      <c r="F51" s="53"/>
      <c r="G51" s="54"/>
      <c r="H51" s="54"/>
      <c r="I51" s="55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</row>
    <row r="52" spans="1:27" x14ac:dyDescent="0.25">
      <c r="A52" s="72">
        <v>5</v>
      </c>
      <c r="B52" s="72"/>
      <c r="C52" s="193" t="s">
        <v>122</v>
      </c>
      <c r="D52" s="181"/>
      <c r="E52" s="181"/>
      <c r="F52" s="194"/>
      <c r="G52" s="62"/>
      <c r="H52" s="62" t="s">
        <v>3</v>
      </c>
      <c r="I52" s="75" t="e">
        <f>SUM(I54:I54)</f>
        <v>#REF!</v>
      </c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</row>
    <row r="53" spans="1:27" ht="26.4" x14ac:dyDescent="0.25">
      <c r="A53" s="72" t="s">
        <v>4</v>
      </c>
      <c r="B53" s="72" t="s">
        <v>5</v>
      </c>
      <c r="C53" s="72" t="s">
        <v>6</v>
      </c>
      <c r="D53" s="83" t="s">
        <v>7</v>
      </c>
      <c r="E53" s="72" t="s">
        <v>8</v>
      </c>
      <c r="F53" s="160" t="s">
        <v>9</v>
      </c>
      <c r="G53" s="62" t="s">
        <v>10</v>
      </c>
      <c r="H53" s="61" t="s">
        <v>46</v>
      </c>
      <c r="I53" s="62" t="s">
        <v>11</v>
      </c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</row>
    <row r="54" spans="1:27" ht="26.4" x14ac:dyDescent="0.25">
      <c r="A54" s="92">
        <v>5.0999999999999996</v>
      </c>
      <c r="B54" s="92" t="s">
        <v>88</v>
      </c>
      <c r="C54" s="92">
        <v>98557</v>
      </c>
      <c r="D54" s="93" t="s">
        <v>123</v>
      </c>
      <c r="E54" s="92" t="s">
        <v>94</v>
      </c>
      <c r="F54" s="157" t="e">
        <f>#REF!</f>
        <v>#REF!</v>
      </c>
      <c r="G54" s="94"/>
      <c r="H54" s="69">
        <f>TRUNC(G54+(G54*$F$4),2)</f>
        <v>0</v>
      </c>
      <c r="I54" s="70" t="e">
        <f t="shared" ref="I54" si="5">TRUNC(H54*F54,2)</f>
        <v>#REF!</v>
      </c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</row>
    <row r="55" spans="1:27" x14ac:dyDescent="0.25">
      <c r="A55" s="51"/>
      <c r="B55" s="51"/>
      <c r="C55" s="56"/>
      <c r="D55" s="57"/>
      <c r="E55" s="51"/>
      <c r="F55" s="53"/>
      <c r="G55" s="54"/>
      <c r="H55" s="54"/>
      <c r="I55" s="55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</row>
    <row r="56" spans="1:27" x14ac:dyDescent="0.25">
      <c r="A56" s="72">
        <v>6</v>
      </c>
      <c r="B56" s="72"/>
      <c r="C56" s="193" t="s">
        <v>124</v>
      </c>
      <c r="D56" s="181"/>
      <c r="E56" s="181"/>
      <c r="F56" s="194"/>
      <c r="G56" s="62"/>
      <c r="H56" s="62" t="s">
        <v>3</v>
      </c>
      <c r="I56" s="75" t="e">
        <f>SUM(I58:I64)</f>
        <v>#REF!</v>
      </c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</row>
    <row r="57" spans="1:27" ht="26.4" x14ac:dyDescent="0.25">
      <c r="A57" s="72" t="s">
        <v>4</v>
      </c>
      <c r="B57" s="72" t="s">
        <v>5</v>
      </c>
      <c r="C57" s="72" t="s">
        <v>6</v>
      </c>
      <c r="D57" s="83" t="s">
        <v>7</v>
      </c>
      <c r="E57" s="72" t="s">
        <v>8</v>
      </c>
      <c r="F57" s="160" t="s">
        <v>9</v>
      </c>
      <c r="G57" s="62" t="s">
        <v>10</v>
      </c>
      <c r="H57" s="61" t="s">
        <v>46</v>
      </c>
      <c r="I57" s="62" t="s">
        <v>11</v>
      </c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</row>
    <row r="58" spans="1:27" ht="52.8" x14ac:dyDescent="0.25">
      <c r="A58" s="81">
        <v>6.1</v>
      </c>
      <c r="B58" s="92" t="s">
        <v>88</v>
      </c>
      <c r="C58" s="81">
        <v>103330</v>
      </c>
      <c r="D58" s="86" t="s">
        <v>125</v>
      </c>
      <c r="E58" s="81" t="s">
        <v>94</v>
      </c>
      <c r="F58" s="157" t="e">
        <f>#REF!</f>
        <v>#REF!</v>
      </c>
      <c r="G58" s="88"/>
      <c r="H58" s="69">
        <f t="shared" ref="H58:H64" si="6">TRUNC(G58+(G58*$F$4),2)</f>
        <v>0</v>
      </c>
      <c r="I58" s="70" t="e">
        <f t="shared" ref="I58:I64" si="7">TRUNC(H58*F58,2)</f>
        <v>#REF!</v>
      </c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</row>
    <row r="59" spans="1:27" ht="26.4" x14ac:dyDescent="0.25">
      <c r="A59" s="81">
        <v>6.2</v>
      </c>
      <c r="B59" s="92" t="s">
        <v>88</v>
      </c>
      <c r="C59" s="81">
        <v>93196</v>
      </c>
      <c r="D59" s="86" t="s">
        <v>126</v>
      </c>
      <c r="E59" s="81" t="s">
        <v>93</v>
      </c>
      <c r="F59" s="157" t="e">
        <f>#REF!</f>
        <v>#REF!</v>
      </c>
      <c r="G59" s="88"/>
      <c r="H59" s="69">
        <f t="shared" si="6"/>
        <v>0</v>
      </c>
      <c r="I59" s="70" t="e">
        <f t="shared" si="7"/>
        <v>#REF!</v>
      </c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</row>
    <row r="60" spans="1:27" ht="26.4" hidden="1" x14ac:dyDescent="0.25">
      <c r="A60" s="81">
        <v>6.3</v>
      </c>
      <c r="B60" s="92" t="s">
        <v>88</v>
      </c>
      <c r="C60" s="81">
        <v>93197</v>
      </c>
      <c r="D60" s="86" t="s">
        <v>127</v>
      </c>
      <c r="E60" s="81" t="s">
        <v>93</v>
      </c>
      <c r="F60" s="157" t="e">
        <f>#REF!</f>
        <v>#REF!</v>
      </c>
      <c r="G60" s="88"/>
      <c r="H60" s="69">
        <f t="shared" si="6"/>
        <v>0</v>
      </c>
      <c r="I60" s="70" t="e">
        <f t="shared" si="7"/>
        <v>#REF!</v>
      </c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</row>
    <row r="61" spans="1:27" ht="26.4" x14ac:dyDescent="0.25">
      <c r="A61" s="81" t="s">
        <v>147</v>
      </c>
      <c r="B61" s="92" t="s">
        <v>88</v>
      </c>
      <c r="C61" s="81">
        <v>93186</v>
      </c>
      <c r="D61" s="86" t="s">
        <v>128</v>
      </c>
      <c r="E61" s="81" t="s">
        <v>93</v>
      </c>
      <c r="F61" s="157" t="e">
        <f>#REF!</f>
        <v>#REF!</v>
      </c>
      <c r="G61" s="88"/>
      <c r="H61" s="69">
        <f t="shared" si="6"/>
        <v>0</v>
      </c>
      <c r="I61" s="70" t="e">
        <f t="shared" si="7"/>
        <v>#REF!</v>
      </c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</row>
    <row r="62" spans="1:27" ht="26.4" hidden="1" x14ac:dyDescent="0.25">
      <c r="A62" s="81">
        <v>6.5</v>
      </c>
      <c r="B62" s="92" t="s">
        <v>88</v>
      </c>
      <c r="C62" s="81">
        <v>93187</v>
      </c>
      <c r="D62" s="86" t="s">
        <v>129</v>
      </c>
      <c r="E62" s="81" t="s">
        <v>93</v>
      </c>
      <c r="F62" s="157" t="e">
        <f>#REF!</f>
        <v>#REF!</v>
      </c>
      <c r="G62" s="88"/>
      <c r="H62" s="69">
        <f t="shared" si="6"/>
        <v>0</v>
      </c>
      <c r="I62" s="70" t="e">
        <f t="shared" si="7"/>
        <v>#REF!</v>
      </c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</row>
    <row r="63" spans="1:27" ht="26.4" hidden="1" x14ac:dyDescent="0.25">
      <c r="A63" s="81">
        <v>6.6</v>
      </c>
      <c r="B63" s="92" t="s">
        <v>88</v>
      </c>
      <c r="C63" s="81">
        <v>93188</v>
      </c>
      <c r="D63" s="86" t="s">
        <v>130</v>
      </c>
      <c r="E63" s="81" t="s">
        <v>93</v>
      </c>
      <c r="F63" s="157" t="e">
        <f>#REF!</f>
        <v>#REF!</v>
      </c>
      <c r="G63" s="88"/>
      <c r="H63" s="69">
        <f t="shared" si="6"/>
        <v>0</v>
      </c>
      <c r="I63" s="70" t="e">
        <f t="shared" si="7"/>
        <v>#REF!</v>
      </c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</row>
    <row r="64" spans="1:27" ht="26.4" x14ac:dyDescent="0.25">
      <c r="A64" s="81" t="s">
        <v>148</v>
      </c>
      <c r="B64" s="92" t="s">
        <v>88</v>
      </c>
      <c r="C64" s="81">
        <v>93189</v>
      </c>
      <c r="D64" s="86" t="s">
        <v>131</v>
      </c>
      <c r="E64" s="81" t="s">
        <v>93</v>
      </c>
      <c r="F64" s="157" t="e">
        <f>#REF!</f>
        <v>#REF!</v>
      </c>
      <c r="G64" s="88"/>
      <c r="H64" s="69">
        <f t="shared" si="6"/>
        <v>0</v>
      </c>
      <c r="I64" s="70" t="e">
        <f t="shared" si="7"/>
        <v>#REF!</v>
      </c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</row>
    <row r="65" spans="1:27" x14ac:dyDescent="0.25">
      <c r="A65" s="51"/>
      <c r="B65" s="51"/>
      <c r="C65" s="56"/>
      <c r="D65" s="57"/>
      <c r="E65" s="51"/>
      <c r="F65" s="53"/>
      <c r="G65" s="54"/>
      <c r="H65" s="54"/>
      <c r="I65" s="55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</row>
    <row r="66" spans="1:27" x14ac:dyDescent="0.25">
      <c r="A66" s="72">
        <v>7</v>
      </c>
      <c r="B66" s="72"/>
      <c r="C66" s="193" t="s">
        <v>20</v>
      </c>
      <c r="D66" s="181"/>
      <c r="E66" s="181"/>
      <c r="F66" s="194"/>
      <c r="G66" s="62"/>
      <c r="H66" s="62" t="s">
        <v>3</v>
      </c>
      <c r="I66" s="75" t="e">
        <f>SUM(I68:I72)</f>
        <v>#REF!</v>
      </c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</row>
    <row r="67" spans="1:27" ht="26.4" x14ac:dyDescent="0.25">
      <c r="A67" s="72" t="s">
        <v>4</v>
      </c>
      <c r="B67" s="72" t="s">
        <v>5</v>
      </c>
      <c r="C67" s="72" t="s">
        <v>6</v>
      </c>
      <c r="D67" s="83" t="s">
        <v>7</v>
      </c>
      <c r="E67" s="72" t="s">
        <v>8</v>
      </c>
      <c r="F67" s="160" t="s">
        <v>9</v>
      </c>
      <c r="G67" s="62" t="s">
        <v>10</v>
      </c>
      <c r="H67" s="61" t="s">
        <v>46</v>
      </c>
      <c r="I67" s="62" t="s">
        <v>11</v>
      </c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</row>
    <row r="68" spans="1:27" ht="39.6" x14ac:dyDescent="0.25">
      <c r="A68" s="81">
        <v>7.1</v>
      </c>
      <c r="B68" s="92" t="s">
        <v>88</v>
      </c>
      <c r="C68" s="109">
        <v>87879</v>
      </c>
      <c r="D68" s="117" t="s">
        <v>136</v>
      </c>
      <c r="E68" s="81" t="s">
        <v>94</v>
      </c>
      <c r="F68" s="157" t="e">
        <f>#REF!</f>
        <v>#REF!</v>
      </c>
      <c r="G68" s="88"/>
      <c r="H68" s="69">
        <f>TRUNC(G68+(G68*$F$4),2)</f>
        <v>0</v>
      </c>
      <c r="I68" s="70" t="e">
        <f t="shared" ref="I68:I72" si="8">TRUNC(H68*F68,2)</f>
        <v>#REF!</v>
      </c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</row>
    <row r="69" spans="1:27" ht="52.8" x14ac:dyDescent="0.25">
      <c r="A69" s="81">
        <v>7.2</v>
      </c>
      <c r="B69" s="110" t="s">
        <v>88</v>
      </c>
      <c r="C69" s="67">
        <v>104217</v>
      </c>
      <c r="D69" s="117" t="s">
        <v>137</v>
      </c>
      <c r="E69" s="111" t="s">
        <v>94</v>
      </c>
      <c r="F69" s="157" t="e">
        <f>#REF!</f>
        <v>#REF!</v>
      </c>
      <c r="G69" s="88"/>
      <c r="H69" s="69">
        <f>TRUNC(G69+(G69*$F$4),2)</f>
        <v>0</v>
      </c>
      <c r="I69" s="70" t="e">
        <f t="shared" si="8"/>
        <v>#REF!</v>
      </c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</row>
    <row r="70" spans="1:27" ht="52.8" x14ac:dyDescent="0.25">
      <c r="A70" s="81">
        <v>7.3</v>
      </c>
      <c r="B70" s="110" t="s">
        <v>88</v>
      </c>
      <c r="C70" s="67">
        <v>104233</v>
      </c>
      <c r="D70" s="117" t="s">
        <v>138</v>
      </c>
      <c r="E70" s="111" t="s">
        <v>94</v>
      </c>
      <c r="F70" s="157" t="e">
        <f>#REF!</f>
        <v>#REF!</v>
      </c>
      <c r="G70" s="88"/>
      <c r="H70" s="69">
        <f>TRUNC(G70+(G70*$F$4),2)</f>
        <v>0</v>
      </c>
      <c r="I70" s="70" t="e">
        <f t="shared" si="8"/>
        <v>#REF!</v>
      </c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</row>
    <row r="71" spans="1:27" ht="66" x14ac:dyDescent="0.25">
      <c r="A71" s="84">
        <v>7.1</v>
      </c>
      <c r="B71" s="92" t="s">
        <v>88</v>
      </c>
      <c r="C71" s="81" t="s">
        <v>139</v>
      </c>
      <c r="D71" s="80" t="s">
        <v>140</v>
      </c>
      <c r="E71" s="111" t="s">
        <v>94</v>
      </c>
      <c r="F71" s="157" t="e">
        <f>#REF!</f>
        <v>#REF!</v>
      </c>
      <c r="G71" s="82"/>
      <c r="H71" s="69">
        <f t="shared" ref="H71:H72" si="9">TRUNC(G71+(G71*$F$4),2)</f>
        <v>0</v>
      </c>
      <c r="I71" s="70" t="e">
        <f t="shared" si="8"/>
        <v>#REF!</v>
      </c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</row>
    <row r="72" spans="1:27" ht="39.6" x14ac:dyDescent="0.25">
      <c r="A72" s="81">
        <v>7.11</v>
      </c>
      <c r="B72" s="92" t="s">
        <v>88</v>
      </c>
      <c r="C72" s="81" t="s">
        <v>142</v>
      </c>
      <c r="D72" s="80" t="s">
        <v>141</v>
      </c>
      <c r="E72" s="81" t="s">
        <v>94</v>
      </c>
      <c r="F72" s="157" t="e">
        <f>#REF!</f>
        <v>#REF!</v>
      </c>
      <c r="G72" s="82"/>
      <c r="H72" s="69">
        <f t="shared" si="9"/>
        <v>0</v>
      </c>
      <c r="I72" s="70" t="e">
        <f t="shared" si="8"/>
        <v>#REF!</v>
      </c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</row>
    <row r="73" spans="1:27" x14ac:dyDescent="0.25">
      <c r="A73" s="48"/>
      <c r="B73" s="97"/>
      <c r="C73" s="97"/>
      <c r="D73" s="97"/>
      <c r="E73" s="97"/>
      <c r="F73" s="162"/>
      <c r="G73" s="104"/>
      <c r="H73" s="104"/>
      <c r="I73" s="105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</row>
    <row r="74" spans="1:27" x14ac:dyDescent="0.25">
      <c r="A74" s="72">
        <v>8</v>
      </c>
      <c r="B74" s="73"/>
      <c r="C74" s="95" t="s">
        <v>12</v>
      </c>
      <c r="D74" s="96"/>
      <c r="E74" s="96"/>
      <c r="F74" s="163"/>
      <c r="G74" s="62"/>
      <c r="H74" s="62" t="s">
        <v>3</v>
      </c>
      <c r="I74" s="75" t="e">
        <f>SUM(I76:I81)</f>
        <v>#REF!</v>
      </c>
      <c r="J74" s="97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</row>
    <row r="75" spans="1:27" ht="26.4" x14ac:dyDescent="0.25">
      <c r="A75" s="72" t="s">
        <v>4</v>
      </c>
      <c r="B75" s="72" t="s">
        <v>5</v>
      </c>
      <c r="C75" s="72" t="s">
        <v>6</v>
      </c>
      <c r="D75" s="83" t="s">
        <v>7</v>
      </c>
      <c r="E75" s="72" t="s">
        <v>8</v>
      </c>
      <c r="F75" s="160" t="s">
        <v>9</v>
      </c>
      <c r="G75" s="62" t="s">
        <v>10</v>
      </c>
      <c r="H75" s="61" t="s">
        <v>46</v>
      </c>
      <c r="I75" s="62" t="s">
        <v>11</v>
      </c>
      <c r="J75" s="97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</row>
    <row r="76" spans="1:27" ht="66" x14ac:dyDescent="0.25">
      <c r="A76" s="81" t="s">
        <v>144</v>
      </c>
      <c r="B76" s="92" t="s">
        <v>88</v>
      </c>
      <c r="C76" s="85">
        <v>100683</v>
      </c>
      <c r="D76" s="86" t="s">
        <v>145</v>
      </c>
      <c r="E76" s="81" t="s">
        <v>146</v>
      </c>
      <c r="F76" s="157" t="e">
        <f>#REF!</f>
        <v>#REF!</v>
      </c>
      <c r="G76" s="88"/>
      <c r="H76" s="69">
        <f t="shared" ref="H76:H81" si="10">TRUNC(G76+(G76*$F$4),2)</f>
        <v>0</v>
      </c>
      <c r="I76" s="70" t="e">
        <f t="shared" ref="I76:I81" si="11">TRUNC(H76*F76,2)</f>
        <v>#REF!</v>
      </c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</row>
    <row r="77" spans="1:27" ht="26.4" x14ac:dyDescent="0.25">
      <c r="A77" s="81" t="s">
        <v>149</v>
      </c>
      <c r="B77" s="92" t="s">
        <v>88</v>
      </c>
      <c r="C77" s="113">
        <v>100701</v>
      </c>
      <c r="D77" s="107" t="s">
        <v>150</v>
      </c>
      <c r="E77" s="81" t="s">
        <v>146</v>
      </c>
      <c r="F77" s="157" t="e">
        <f>#REF!</f>
        <v>#REF!</v>
      </c>
      <c r="G77" s="88"/>
      <c r="H77" s="69">
        <f t="shared" si="10"/>
        <v>0</v>
      </c>
      <c r="I77" s="70" t="e">
        <f t="shared" si="11"/>
        <v>#REF!</v>
      </c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</row>
    <row r="78" spans="1:27" ht="39.6" x14ac:dyDescent="0.25">
      <c r="A78" s="81" t="s">
        <v>152</v>
      </c>
      <c r="B78" s="92" t="s">
        <v>88</v>
      </c>
      <c r="C78" s="113">
        <v>94569</v>
      </c>
      <c r="D78" s="107" t="s">
        <v>151</v>
      </c>
      <c r="E78" s="106" t="s">
        <v>94</v>
      </c>
      <c r="F78" s="157" t="e">
        <f>#REF!</f>
        <v>#REF!</v>
      </c>
      <c r="G78" s="88"/>
      <c r="H78" s="69">
        <f t="shared" si="10"/>
        <v>0</v>
      </c>
      <c r="I78" s="70" t="e">
        <f t="shared" si="11"/>
        <v>#REF!</v>
      </c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</row>
    <row r="79" spans="1:27" ht="52.8" x14ac:dyDescent="0.25">
      <c r="A79" s="81" t="s">
        <v>154</v>
      </c>
      <c r="B79" s="92" t="s">
        <v>88</v>
      </c>
      <c r="C79" s="113">
        <v>94573</v>
      </c>
      <c r="D79" s="107" t="s">
        <v>153</v>
      </c>
      <c r="E79" s="106" t="s">
        <v>94</v>
      </c>
      <c r="F79" s="157" t="e">
        <f>#REF!</f>
        <v>#REF!</v>
      </c>
      <c r="G79" s="88"/>
      <c r="H79" s="69">
        <f t="shared" si="10"/>
        <v>0</v>
      </c>
      <c r="I79" s="70" t="e">
        <f t="shared" si="11"/>
        <v>#REF!</v>
      </c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</row>
    <row r="80" spans="1:27" ht="26.4" x14ac:dyDescent="0.25">
      <c r="A80" s="81" t="s">
        <v>155</v>
      </c>
      <c r="B80" s="92" t="s">
        <v>88</v>
      </c>
      <c r="C80" s="113">
        <v>94589</v>
      </c>
      <c r="D80" s="107" t="s">
        <v>156</v>
      </c>
      <c r="E80" s="106" t="s">
        <v>93</v>
      </c>
      <c r="F80" s="157" t="e">
        <f>#REF!</f>
        <v>#REF!</v>
      </c>
      <c r="G80" s="88"/>
      <c r="H80" s="69">
        <f t="shared" si="10"/>
        <v>0</v>
      </c>
      <c r="I80" s="70" t="e">
        <f t="shared" si="11"/>
        <v>#REF!</v>
      </c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</row>
    <row r="81" spans="1:27" ht="39.6" x14ac:dyDescent="0.25">
      <c r="A81" s="81" t="s">
        <v>157</v>
      </c>
      <c r="B81" s="92" t="s">
        <v>88</v>
      </c>
      <c r="C81" s="113">
        <v>101965</v>
      </c>
      <c r="D81" s="107" t="s">
        <v>158</v>
      </c>
      <c r="E81" s="106" t="s">
        <v>93</v>
      </c>
      <c r="F81" s="157" t="e">
        <f>#REF!</f>
        <v>#REF!</v>
      </c>
      <c r="G81" s="88"/>
      <c r="H81" s="69">
        <f t="shared" si="10"/>
        <v>0</v>
      </c>
      <c r="I81" s="70" t="e">
        <f t="shared" si="11"/>
        <v>#REF!</v>
      </c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</row>
    <row r="82" spans="1:27" x14ac:dyDescent="0.25">
      <c r="A82" s="51"/>
      <c r="B82" s="51"/>
      <c r="C82" s="51"/>
      <c r="D82" s="48"/>
      <c r="E82" s="51"/>
      <c r="F82" s="161"/>
      <c r="G82" s="49"/>
      <c r="H82" s="49"/>
      <c r="I82" s="5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</row>
    <row r="83" spans="1:27" x14ac:dyDescent="0.25">
      <c r="A83" s="72">
        <v>9</v>
      </c>
      <c r="B83" s="73"/>
      <c r="C83" s="98" t="s">
        <v>132</v>
      </c>
      <c r="D83" s="96"/>
      <c r="E83" s="96"/>
      <c r="F83" s="163"/>
      <c r="G83" s="62"/>
      <c r="H83" s="62" t="s">
        <v>3</v>
      </c>
      <c r="I83" s="75" t="e">
        <f>SUM(I85:I89)</f>
        <v>#REF!</v>
      </c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</row>
    <row r="84" spans="1:27" ht="26.4" x14ac:dyDescent="0.25">
      <c r="A84" s="72" t="s">
        <v>4</v>
      </c>
      <c r="B84" s="72" t="s">
        <v>5</v>
      </c>
      <c r="C84" s="72" t="s">
        <v>6</v>
      </c>
      <c r="D84" s="83" t="s">
        <v>7</v>
      </c>
      <c r="E84" s="72" t="s">
        <v>8</v>
      </c>
      <c r="F84" s="160" t="s">
        <v>9</v>
      </c>
      <c r="G84" s="62" t="s">
        <v>10</v>
      </c>
      <c r="H84" s="61" t="s">
        <v>46</v>
      </c>
      <c r="I84" s="62" t="s">
        <v>11</v>
      </c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</row>
    <row r="85" spans="1:27" ht="39.6" x14ac:dyDescent="0.25">
      <c r="A85" s="81" t="s">
        <v>165</v>
      </c>
      <c r="B85" s="92" t="s">
        <v>88</v>
      </c>
      <c r="C85" s="81" t="s">
        <v>159</v>
      </c>
      <c r="D85" s="90" t="s">
        <v>160</v>
      </c>
      <c r="E85" s="106" t="s">
        <v>94</v>
      </c>
      <c r="F85" s="157" t="e">
        <f>#REF!</f>
        <v>#REF!</v>
      </c>
      <c r="G85" s="88"/>
      <c r="H85" s="69">
        <f t="shared" ref="H85:H89" si="12">TRUNC(G85+(G85*$F$4),2)</f>
        <v>0</v>
      </c>
      <c r="I85" s="70" t="e">
        <f t="shared" ref="I85:I89" si="13">TRUNC(H85*F85,2)</f>
        <v>#REF!</v>
      </c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</row>
    <row r="86" spans="1:27" ht="39.6" x14ac:dyDescent="0.25">
      <c r="A86" s="81" t="s">
        <v>166</v>
      </c>
      <c r="B86" s="92" t="s">
        <v>88</v>
      </c>
      <c r="C86" s="81" t="s">
        <v>161</v>
      </c>
      <c r="D86" s="90" t="s">
        <v>162</v>
      </c>
      <c r="E86" s="106" t="s">
        <v>94</v>
      </c>
      <c r="F86" s="157" t="e">
        <f>#REF!</f>
        <v>#REF!</v>
      </c>
      <c r="G86" s="88"/>
      <c r="H86" s="69">
        <f t="shared" si="12"/>
        <v>0</v>
      </c>
      <c r="I86" s="70" t="e">
        <f t="shared" si="13"/>
        <v>#REF!</v>
      </c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</row>
    <row r="87" spans="1:27" ht="39.6" x14ac:dyDescent="0.25">
      <c r="A87" s="81" t="s">
        <v>167</v>
      </c>
      <c r="B87" s="92" t="s">
        <v>88</v>
      </c>
      <c r="C87" s="81" t="s">
        <v>163</v>
      </c>
      <c r="D87" s="90" t="s">
        <v>164</v>
      </c>
      <c r="E87" s="106" t="s">
        <v>94</v>
      </c>
      <c r="F87" s="157" t="e">
        <f>#REF!</f>
        <v>#REF!</v>
      </c>
      <c r="G87" s="88"/>
      <c r="H87" s="69">
        <f t="shared" si="12"/>
        <v>0</v>
      </c>
      <c r="I87" s="70" t="e">
        <f t="shared" si="13"/>
        <v>#REF!</v>
      </c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</row>
    <row r="88" spans="1:27" ht="52.8" x14ac:dyDescent="0.25">
      <c r="A88" s="81" t="s">
        <v>169</v>
      </c>
      <c r="B88" s="92" t="s">
        <v>88</v>
      </c>
      <c r="C88" s="81">
        <v>87767</v>
      </c>
      <c r="D88" s="90" t="s">
        <v>168</v>
      </c>
      <c r="E88" s="81" t="s">
        <v>94</v>
      </c>
      <c r="F88" s="157" t="e">
        <f>#REF!</f>
        <v>#REF!</v>
      </c>
      <c r="G88" s="88"/>
      <c r="H88" s="69">
        <f t="shared" si="12"/>
        <v>0</v>
      </c>
      <c r="I88" s="70" t="e">
        <f t="shared" si="13"/>
        <v>#REF!</v>
      </c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</row>
    <row r="89" spans="1:27" ht="26.4" x14ac:dyDescent="0.25">
      <c r="A89" s="81" t="s">
        <v>170</v>
      </c>
      <c r="B89" s="92" t="s">
        <v>88</v>
      </c>
      <c r="C89" s="81">
        <v>102803</v>
      </c>
      <c r="D89" s="90" t="s">
        <v>171</v>
      </c>
      <c r="E89" s="81" t="s">
        <v>94</v>
      </c>
      <c r="F89" s="157" t="e">
        <f>#REF!</f>
        <v>#REF!</v>
      </c>
      <c r="G89" s="88"/>
      <c r="H89" s="69">
        <f t="shared" si="12"/>
        <v>0</v>
      </c>
      <c r="I89" s="70" t="e">
        <f t="shared" si="13"/>
        <v>#REF!</v>
      </c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</row>
    <row r="90" spans="1:27" x14ac:dyDescent="0.25">
      <c r="A90" s="99"/>
      <c r="B90" s="99"/>
      <c r="C90" s="100"/>
      <c r="D90" s="101"/>
      <c r="E90" s="99"/>
      <c r="F90" s="102"/>
      <c r="G90" s="103"/>
      <c r="H90" s="103"/>
      <c r="I90" s="104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</row>
    <row r="91" spans="1:27" x14ac:dyDescent="0.25">
      <c r="A91" s="72">
        <v>10</v>
      </c>
      <c r="B91" s="73"/>
      <c r="C91" s="95" t="s">
        <v>14</v>
      </c>
      <c r="D91" s="96"/>
      <c r="E91" s="96"/>
      <c r="F91" s="163"/>
      <c r="G91" s="62"/>
      <c r="H91" s="62" t="s">
        <v>3</v>
      </c>
      <c r="I91" s="75" t="e">
        <f>SUM(I93:I93)</f>
        <v>#REF!</v>
      </c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</row>
    <row r="92" spans="1:27" ht="26.4" x14ac:dyDescent="0.25">
      <c r="A92" s="72" t="s">
        <v>4</v>
      </c>
      <c r="B92" s="72" t="s">
        <v>5</v>
      </c>
      <c r="C92" s="72" t="s">
        <v>6</v>
      </c>
      <c r="D92" s="83" t="s">
        <v>7</v>
      </c>
      <c r="E92" s="72" t="s">
        <v>8</v>
      </c>
      <c r="F92" s="160" t="s">
        <v>9</v>
      </c>
      <c r="G92" s="62" t="s">
        <v>10</v>
      </c>
      <c r="H92" s="61" t="s">
        <v>46</v>
      </c>
      <c r="I92" s="62" t="s">
        <v>11</v>
      </c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</row>
    <row r="93" spans="1:27" ht="26.4" x14ac:dyDescent="0.25">
      <c r="A93" s="81" t="s">
        <v>172</v>
      </c>
      <c r="B93" s="92" t="s">
        <v>88</v>
      </c>
      <c r="C93" s="89">
        <v>96113</v>
      </c>
      <c r="D93" s="86" t="s">
        <v>173</v>
      </c>
      <c r="E93" s="81" t="s">
        <v>94</v>
      </c>
      <c r="F93" s="157" t="e">
        <f>#REF!</f>
        <v>#REF!</v>
      </c>
      <c r="G93" s="88"/>
      <c r="H93" s="69">
        <f t="shared" ref="H93" si="14">TRUNC(G93+(G93*$F$4),2)</f>
        <v>0</v>
      </c>
      <c r="I93" s="70" t="e">
        <f t="shared" ref="I93" si="15">TRUNC(H93*F93,2)</f>
        <v>#REF!</v>
      </c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</row>
    <row r="94" spans="1:27" x14ac:dyDescent="0.25">
      <c r="A94" s="99"/>
      <c r="B94" s="99"/>
      <c r="C94" s="99"/>
      <c r="D94" s="97"/>
      <c r="E94" s="99"/>
      <c r="F94" s="164"/>
      <c r="G94" s="104"/>
      <c r="H94" s="104"/>
      <c r="I94" s="105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</row>
    <row r="95" spans="1:27" x14ac:dyDescent="0.25">
      <c r="A95" s="72">
        <v>11</v>
      </c>
      <c r="B95" s="73"/>
      <c r="C95" s="193" t="s">
        <v>133</v>
      </c>
      <c r="D95" s="181"/>
      <c r="E95" s="181"/>
      <c r="F95" s="194"/>
      <c r="G95" s="62"/>
      <c r="H95" s="62" t="s">
        <v>3</v>
      </c>
      <c r="I95" s="75" t="e">
        <f>SUM(I97:I102)</f>
        <v>#REF!</v>
      </c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</row>
    <row r="96" spans="1:27" ht="26.4" x14ac:dyDescent="0.25">
      <c r="A96" s="72" t="s">
        <v>4</v>
      </c>
      <c r="B96" s="72" t="s">
        <v>5</v>
      </c>
      <c r="C96" s="72" t="s">
        <v>6</v>
      </c>
      <c r="D96" s="83" t="s">
        <v>7</v>
      </c>
      <c r="E96" s="72" t="s">
        <v>8</v>
      </c>
      <c r="F96" s="160" t="s">
        <v>9</v>
      </c>
      <c r="G96" s="62" t="s">
        <v>10</v>
      </c>
      <c r="H96" s="61" t="s">
        <v>46</v>
      </c>
      <c r="I96" s="62" t="s">
        <v>11</v>
      </c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</row>
    <row r="97" spans="1:27" x14ac:dyDescent="0.25">
      <c r="A97" s="81" t="s">
        <v>178</v>
      </c>
      <c r="B97" s="81" t="s">
        <v>176</v>
      </c>
      <c r="C97" s="81" t="s">
        <v>175</v>
      </c>
      <c r="D97" s="80" t="s">
        <v>177</v>
      </c>
      <c r="E97" s="81" t="s">
        <v>94</v>
      </c>
      <c r="F97" s="157" t="e">
        <f>#REF!</f>
        <v>#REF!</v>
      </c>
      <c r="G97" s="82"/>
      <c r="H97" s="69">
        <f t="shared" ref="H97:H102" si="16">TRUNC(G97+(G97*$F$4),2)</f>
        <v>0</v>
      </c>
      <c r="I97" s="70" t="e">
        <f t="shared" ref="I97:I102" si="17">TRUNC(H97*F97,2)</f>
        <v>#REF!</v>
      </c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</row>
    <row r="98" spans="1:27" ht="39.6" x14ac:dyDescent="0.25">
      <c r="A98" s="81" t="s">
        <v>179</v>
      </c>
      <c r="B98" s="92" t="s">
        <v>88</v>
      </c>
      <c r="C98" s="81">
        <v>94228</v>
      </c>
      <c r="D98" s="80" t="s">
        <v>180</v>
      </c>
      <c r="E98" s="81" t="s">
        <v>93</v>
      </c>
      <c r="F98" s="157" t="e">
        <f>#REF!</f>
        <v>#REF!</v>
      </c>
      <c r="G98" s="82"/>
      <c r="H98" s="69">
        <f t="shared" si="16"/>
        <v>0</v>
      </c>
      <c r="I98" s="70" t="e">
        <f t="shared" si="17"/>
        <v>#REF!</v>
      </c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</row>
    <row r="99" spans="1:27" ht="26.4" x14ac:dyDescent="0.25">
      <c r="A99" s="81" t="s">
        <v>182</v>
      </c>
      <c r="B99" s="92" t="s">
        <v>88</v>
      </c>
      <c r="C99" s="81">
        <v>101979</v>
      </c>
      <c r="D99" s="80" t="s">
        <v>181</v>
      </c>
      <c r="E99" s="81" t="s">
        <v>93</v>
      </c>
      <c r="F99" s="157" t="e">
        <f>#REF!</f>
        <v>#REF!</v>
      </c>
      <c r="G99" s="82"/>
      <c r="H99" s="69">
        <f t="shared" si="16"/>
        <v>0</v>
      </c>
      <c r="I99" s="70" t="e">
        <f t="shared" si="17"/>
        <v>#REF!</v>
      </c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</row>
    <row r="100" spans="1:27" ht="26.4" x14ac:dyDescent="0.25">
      <c r="A100" s="81" t="s">
        <v>183</v>
      </c>
      <c r="B100" s="92" t="s">
        <v>88</v>
      </c>
      <c r="C100" s="81">
        <v>94231</v>
      </c>
      <c r="D100" s="80" t="s">
        <v>184</v>
      </c>
      <c r="E100" s="81" t="s">
        <v>93</v>
      </c>
      <c r="F100" s="157" t="e">
        <f>#REF!</f>
        <v>#REF!</v>
      </c>
      <c r="G100" s="82"/>
      <c r="H100" s="69">
        <f t="shared" si="16"/>
        <v>0</v>
      </c>
      <c r="I100" s="70" t="e">
        <f t="shared" si="17"/>
        <v>#REF!</v>
      </c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</row>
    <row r="101" spans="1:27" ht="39.6" x14ac:dyDescent="0.25">
      <c r="A101" s="81" t="s">
        <v>185</v>
      </c>
      <c r="B101" s="92" t="s">
        <v>88</v>
      </c>
      <c r="C101" s="81">
        <v>92608</v>
      </c>
      <c r="D101" s="80" t="s">
        <v>186</v>
      </c>
      <c r="E101" s="81" t="s">
        <v>146</v>
      </c>
      <c r="F101" s="157" t="e">
        <f>#REF!</f>
        <v>#REF!</v>
      </c>
      <c r="G101" s="82"/>
      <c r="H101" s="69">
        <f t="shared" si="16"/>
        <v>0</v>
      </c>
      <c r="I101" s="70" t="e">
        <f t="shared" si="17"/>
        <v>#REF!</v>
      </c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</row>
    <row r="102" spans="1:27" ht="52.8" x14ac:dyDescent="0.25">
      <c r="A102" s="81" t="s">
        <v>187</v>
      </c>
      <c r="B102" s="92" t="s">
        <v>88</v>
      </c>
      <c r="C102" s="81">
        <v>92580</v>
      </c>
      <c r="D102" s="80" t="s">
        <v>188</v>
      </c>
      <c r="E102" s="81" t="s">
        <v>94</v>
      </c>
      <c r="F102" s="157" t="e">
        <f>#REF!</f>
        <v>#REF!</v>
      </c>
      <c r="G102" s="82"/>
      <c r="H102" s="69">
        <f t="shared" si="16"/>
        <v>0</v>
      </c>
      <c r="I102" s="70" t="e">
        <f t="shared" si="17"/>
        <v>#REF!</v>
      </c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</row>
    <row r="103" spans="1:27" x14ac:dyDescent="0.25">
      <c r="A103" s="99"/>
      <c r="B103" s="99"/>
      <c r="C103" s="99"/>
      <c r="D103" s="97"/>
      <c r="E103" s="99"/>
      <c r="F103" s="164"/>
      <c r="G103" s="104"/>
      <c r="H103" s="104"/>
      <c r="I103" s="105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</row>
    <row r="104" spans="1:27" x14ac:dyDescent="0.25">
      <c r="A104" s="72">
        <v>12</v>
      </c>
      <c r="B104" s="73"/>
      <c r="C104" s="98" t="s">
        <v>21</v>
      </c>
      <c r="D104" s="96"/>
      <c r="E104" s="96"/>
      <c r="F104" s="163"/>
      <c r="G104" s="62"/>
      <c r="H104" s="62" t="s">
        <v>3</v>
      </c>
      <c r="I104" s="75" t="e">
        <f>SUM(I106:I112)</f>
        <v>#REF!</v>
      </c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</row>
    <row r="105" spans="1:27" ht="26.4" x14ac:dyDescent="0.25">
      <c r="A105" s="72" t="s">
        <v>4</v>
      </c>
      <c r="B105" s="72" t="s">
        <v>5</v>
      </c>
      <c r="C105" s="72" t="s">
        <v>6</v>
      </c>
      <c r="D105" s="83" t="s">
        <v>7</v>
      </c>
      <c r="E105" s="72" t="s">
        <v>8</v>
      </c>
      <c r="F105" s="160" t="s">
        <v>9</v>
      </c>
      <c r="G105" s="62" t="s">
        <v>10</v>
      </c>
      <c r="H105" s="61" t="s">
        <v>46</v>
      </c>
      <c r="I105" s="62" t="s">
        <v>11</v>
      </c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</row>
    <row r="106" spans="1:27" x14ac:dyDescent="0.25">
      <c r="A106" s="81" t="s">
        <v>189</v>
      </c>
      <c r="B106" s="81" t="s">
        <v>191</v>
      </c>
      <c r="C106" s="81">
        <v>38122</v>
      </c>
      <c r="D106" s="80" t="s">
        <v>190</v>
      </c>
      <c r="E106" s="81" t="s">
        <v>207</v>
      </c>
      <c r="F106" s="157" t="e">
        <f>#REF!</f>
        <v>#REF!</v>
      </c>
      <c r="G106" s="82"/>
      <c r="H106" s="69">
        <f t="shared" ref="H106:H112" si="18">TRUNC(G106+(G106*$F$4),2)</f>
        <v>0</v>
      </c>
      <c r="I106" s="70" t="e">
        <f t="shared" ref="I106:I112" si="19">TRUNC(H106*F106,2)</f>
        <v>#REF!</v>
      </c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</row>
    <row r="107" spans="1:27" ht="26.4" x14ac:dyDescent="0.25">
      <c r="A107" s="81" t="s">
        <v>192</v>
      </c>
      <c r="B107" s="81" t="s">
        <v>88</v>
      </c>
      <c r="C107" s="81">
        <v>88485</v>
      </c>
      <c r="D107" s="80" t="s">
        <v>193</v>
      </c>
      <c r="E107" s="81" t="s">
        <v>94</v>
      </c>
      <c r="F107" s="157" t="e">
        <f>#REF!</f>
        <v>#REF!</v>
      </c>
      <c r="G107" s="82"/>
      <c r="H107" s="69">
        <f t="shared" si="18"/>
        <v>0</v>
      </c>
      <c r="I107" s="70" t="e">
        <f t="shared" si="19"/>
        <v>#REF!</v>
      </c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</row>
    <row r="108" spans="1:27" ht="26.4" x14ac:dyDescent="0.25">
      <c r="A108" s="81" t="s">
        <v>194</v>
      </c>
      <c r="B108" s="81" t="s">
        <v>88</v>
      </c>
      <c r="C108" s="81">
        <v>88489</v>
      </c>
      <c r="D108" s="80" t="s">
        <v>195</v>
      </c>
      <c r="E108" s="81" t="s">
        <v>94</v>
      </c>
      <c r="F108" s="157" t="e">
        <f>#REF!</f>
        <v>#REF!</v>
      </c>
      <c r="G108" s="82"/>
      <c r="H108" s="69">
        <f t="shared" si="18"/>
        <v>0</v>
      </c>
      <c r="I108" s="70" t="e">
        <f t="shared" si="19"/>
        <v>#REF!</v>
      </c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</row>
    <row r="109" spans="1:27" ht="39.6" x14ac:dyDescent="0.25">
      <c r="A109" s="81" t="s">
        <v>196</v>
      </c>
      <c r="B109" s="81" t="s">
        <v>88</v>
      </c>
      <c r="C109" s="81">
        <v>88431</v>
      </c>
      <c r="D109" s="80" t="s">
        <v>198</v>
      </c>
      <c r="E109" s="81" t="s">
        <v>94</v>
      </c>
      <c r="F109" s="157" t="e">
        <f>#REF!</f>
        <v>#REF!</v>
      </c>
      <c r="G109" s="82"/>
      <c r="H109" s="69">
        <f t="shared" si="18"/>
        <v>0</v>
      </c>
      <c r="I109" s="70" t="e">
        <f t="shared" si="19"/>
        <v>#REF!</v>
      </c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</row>
    <row r="110" spans="1:27" ht="26.4" x14ac:dyDescent="0.25">
      <c r="A110" s="81" t="s">
        <v>197</v>
      </c>
      <c r="B110" s="81" t="s">
        <v>88</v>
      </c>
      <c r="C110" s="81">
        <v>102223</v>
      </c>
      <c r="D110" s="80" t="s">
        <v>204</v>
      </c>
      <c r="E110" s="81" t="s">
        <v>94</v>
      </c>
      <c r="F110" s="157" t="e">
        <f>#REF!</f>
        <v>#REF!</v>
      </c>
      <c r="G110" s="82"/>
      <c r="H110" s="69">
        <f t="shared" si="18"/>
        <v>0</v>
      </c>
      <c r="I110" s="70" t="e">
        <f t="shared" si="19"/>
        <v>#REF!</v>
      </c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</row>
    <row r="111" spans="1:27" ht="52.8" x14ac:dyDescent="0.25">
      <c r="A111" s="81" t="s">
        <v>203</v>
      </c>
      <c r="B111" s="81" t="s">
        <v>88</v>
      </c>
      <c r="C111" s="81">
        <v>100725</v>
      </c>
      <c r="D111" s="80" t="s">
        <v>206</v>
      </c>
      <c r="E111" s="81" t="s">
        <v>94</v>
      </c>
      <c r="F111" s="157" t="e">
        <f>#REF!</f>
        <v>#REF!</v>
      </c>
      <c r="G111" s="82"/>
      <c r="H111" s="69">
        <f t="shared" si="18"/>
        <v>0</v>
      </c>
      <c r="I111" s="70" t="e">
        <f t="shared" si="19"/>
        <v>#REF!</v>
      </c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</row>
    <row r="112" spans="1:27" ht="26.4" x14ac:dyDescent="0.25">
      <c r="A112" s="81" t="s">
        <v>205</v>
      </c>
      <c r="B112" s="81" t="s">
        <v>88</v>
      </c>
      <c r="C112" s="81">
        <v>88497</v>
      </c>
      <c r="D112" s="80" t="s">
        <v>199</v>
      </c>
      <c r="E112" s="81" t="s">
        <v>94</v>
      </c>
      <c r="F112" s="157" t="e">
        <f>#REF!</f>
        <v>#REF!</v>
      </c>
      <c r="G112" s="82"/>
      <c r="H112" s="69">
        <f t="shared" si="18"/>
        <v>0</v>
      </c>
      <c r="I112" s="70" t="e">
        <f t="shared" si="19"/>
        <v>#REF!</v>
      </c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</row>
    <row r="113" spans="1:27" x14ac:dyDescent="0.25">
      <c r="A113" s="114"/>
      <c r="B113" s="114"/>
      <c r="C113" s="114"/>
      <c r="D113" s="114"/>
      <c r="E113" s="114"/>
      <c r="F113" s="165"/>
      <c r="G113" s="104"/>
      <c r="H113" s="115"/>
      <c r="I113" s="115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</row>
    <row r="114" spans="1:27" x14ac:dyDescent="0.25">
      <c r="A114" s="72">
        <v>13</v>
      </c>
      <c r="B114" s="73"/>
      <c r="C114" s="95" t="s">
        <v>134</v>
      </c>
      <c r="D114" s="96"/>
      <c r="E114" s="96"/>
      <c r="F114" s="163"/>
      <c r="G114" s="62"/>
      <c r="H114" s="62" t="s">
        <v>3</v>
      </c>
      <c r="I114" s="75" t="e">
        <f>SUM(I116:I154)</f>
        <v>#REF!</v>
      </c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</row>
    <row r="115" spans="1:27" ht="26.4" x14ac:dyDescent="0.25">
      <c r="A115" s="72" t="s">
        <v>4</v>
      </c>
      <c r="B115" s="72" t="s">
        <v>5</v>
      </c>
      <c r="C115" s="72" t="s">
        <v>6</v>
      </c>
      <c r="D115" s="83" t="s">
        <v>7</v>
      </c>
      <c r="E115" s="72" t="s">
        <v>8</v>
      </c>
      <c r="F115" s="160" t="s">
        <v>9</v>
      </c>
      <c r="G115" s="62" t="s">
        <v>10</v>
      </c>
      <c r="H115" s="61" t="s">
        <v>46</v>
      </c>
      <c r="I115" s="62" t="s">
        <v>11</v>
      </c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</row>
    <row r="116" spans="1:27" ht="39.6" x14ac:dyDescent="0.25">
      <c r="A116" s="81" t="s">
        <v>209</v>
      </c>
      <c r="B116" s="81" t="s">
        <v>88</v>
      </c>
      <c r="C116" s="81">
        <v>97902</v>
      </c>
      <c r="D116" s="90" t="s">
        <v>208</v>
      </c>
      <c r="E116" s="81" t="s">
        <v>146</v>
      </c>
      <c r="F116" s="157" t="e">
        <f>#REF!</f>
        <v>#REF!</v>
      </c>
      <c r="G116" s="88"/>
      <c r="H116" s="69">
        <f t="shared" ref="H116:H154" si="20">TRUNC(G116+(G116*$F$4),2)</f>
        <v>0</v>
      </c>
      <c r="I116" s="70" t="e">
        <f t="shared" ref="I116:I154" si="21">TRUNC(H116*F116,2)</f>
        <v>#REF!</v>
      </c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</row>
    <row r="117" spans="1:27" ht="39.6" x14ac:dyDescent="0.25">
      <c r="A117" s="81" t="s">
        <v>211</v>
      </c>
      <c r="B117" s="81" t="s">
        <v>88</v>
      </c>
      <c r="C117" s="81">
        <v>89707</v>
      </c>
      <c r="D117" s="90" t="s">
        <v>210</v>
      </c>
      <c r="E117" s="81" t="s">
        <v>146</v>
      </c>
      <c r="F117" s="157" t="e">
        <f>#REF!</f>
        <v>#REF!</v>
      </c>
      <c r="G117" s="88"/>
      <c r="H117" s="69">
        <f t="shared" si="20"/>
        <v>0</v>
      </c>
      <c r="I117" s="70" t="e">
        <f t="shared" si="21"/>
        <v>#REF!</v>
      </c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</row>
    <row r="118" spans="1:27" ht="39.6" x14ac:dyDescent="0.25">
      <c r="A118" s="81" t="s">
        <v>212</v>
      </c>
      <c r="B118" s="81" t="s">
        <v>88</v>
      </c>
      <c r="C118" s="81">
        <v>104327</v>
      </c>
      <c r="D118" s="90" t="s">
        <v>228</v>
      </c>
      <c r="E118" s="81" t="s">
        <v>146</v>
      </c>
      <c r="F118" s="157" t="e">
        <f>#REF!</f>
        <v>#REF!</v>
      </c>
      <c r="G118" s="88"/>
      <c r="H118" s="69">
        <f t="shared" si="20"/>
        <v>0</v>
      </c>
      <c r="I118" s="70" t="e">
        <f t="shared" si="21"/>
        <v>#REF!</v>
      </c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</row>
    <row r="119" spans="1:27" ht="26.4" x14ac:dyDescent="0.25">
      <c r="A119" s="81" t="s">
        <v>213</v>
      </c>
      <c r="B119" s="81" t="s">
        <v>88</v>
      </c>
      <c r="C119" s="81">
        <v>86882</v>
      </c>
      <c r="D119" s="90" t="s">
        <v>229</v>
      </c>
      <c r="E119" s="81" t="s">
        <v>146</v>
      </c>
      <c r="F119" s="157" t="e">
        <f>#REF!</f>
        <v>#REF!</v>
      </c>
      <c r="G119" s="88"/>
      <c r="H119" s="69">
        <f t="shared" si="20"/>
        <v>0</v>
      </c>
      <c r="I119" s="70" t="e">
        <f t="shared" si="21"/>
        <v>#REF!</v>
      </c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</row>
    <row r="120" spans="1:27" ht="26.4" x14ac:dyDescent="0.25">
      <c r="A120" s="81" t="s">
        <v>214</v>
      </c>
      <c r="B120" s="81" t="s">
        <v>88</v>
      </c>
      <c r="C120" s="81">
        <v>86879</v>
      </c>
      <c r="D120" s="90" t="s">
        <v>230</v>
      </c>
      <c r="E120" s="81" t="s">
        <v>146</v>
      </c>
      <c r="F120" s="157" t="e">
        <f>#REF!</f>
        <v>#REF!</v>
      </c>
      <c r="G120" s="88"/>
      <c r="H120" s="69">
        <f t="shared" si="20"/>
        <v>0</v>
      </c>
      <c r="I120" s="70" t="e">
        <f t="shared" si="21"/>
        <v>#REF!</v>
      </c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</row>
    <row r="121" spans="1:27" ht="52.8" x14ac:dyDescent="0.25">
      <c r="A121" s="81" t="s">
        <v>215</v>
      </c>
      <c r="B121" s="81" t="s">
        <v>88</v>
      </c>
      <c r="C121" s="81">
        <v>104341</v>
      </c>
      <c r="D121" s="90" t="s">
        <v>231</v>
      </c>
      <c r="E121" s="81" t="s">
        <v>146</v>
      </c>
      <c r="F121" s="157" t="e">
        <f>#REF!</f>
        <v>#REF!</v>
      </c>
      <c r="G121" s="88"/>
      <c r="H121" s="69">
        <f t="shared" si="20"/>
        <v>0</v>
      </c>
      <c r="I121" s="70" t="e">
        <f t="shared" si="21"/>
        <v>#REF!</v>
      </c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</row>
    <row r="122" spans="1:27" ht="39.6" x14ac:dyDescent="0.25">
      <c r="A122" s="81" t="s">
        <v>216</v>
      </c>
      <c r="B122" s="81" t="s">
        <v>88</v>
      </c>
      <c r="C122" s="81">
        <v>89724</v>
      </c>
      <c r="D122" s="90" t="s">
        <v>232</v>
      </c>
      <c r="E122" s="81" t="s">
        <v>146</v>
      </c>
      <c r="F122" s="157" t="e">
        <f>#REF!</f>
        <v>#REF!</v>
      </c>
      <c r="G122" s="88"/>
      <c r="H122" s="69">
        <f t="shared" si="20"/>
        <v>0</v>
      </c>
      <c r="I122" s="70" t="e">
        <f t="shared" si="21"/>
        <v>#REF!</v>
      </c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</row>
    <row r="123" spans="1:27" ht="52.8" x14ac:dyDescent="0.25">
      <c r="A123" s="81" t="s">
        <v>217</v>
      </c>
      <c r="B123" s="81" t="s">
        <v>176</v>
      </c>
      <c r="C123" s="81" t="s">
        <v>234</v>
      </c>
      <c r="D123" s="90" t="s">
        <v>235</v>
      </c>
      <c r="E123" s="81" t="s">
        <v>146</v>
      </c>
      <c r="F123" s="157" t="e">
        <f>#REF!</f>
        <v>#REF!</v>
      </c>
      <c r="G123" s="88"/>
      <c r="H123" s="69">
        <f t="shared" si="20"/>
        <v>0</v>
      </c>
      <c r="I123" s="70" t="e">
        <f t="shared" si="21"/>
        <v>#REF!</v>
      </c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</row>
    <row r="124" spans="1:27" ht="39.6" x14ac:dyDescent="0.25">
      <c r="A124" s="81" t="s">
        <v>218</v>
      </c>
      <c r="B124" s="81" t="s">
        <v>88</v>
      </c>
      <c r="C124" s="81">
        <v>89746</v>
      </c>
      <c r="D124" s="90" t="s">
        <v>237</v>
      </c>
      <c r="E124" s="81" t="s">
        <v>146</v>
      </c>
      <c r="F124" s="157" t="e">
        <f>#REF!</f>
        <v>#REF!</v>
      </c>
      <c r="G124" s="88"/>
      <c r="H124" s="69">
        <f t="shared" si="20"/>
        <v>0</v>
      </c>
      <c r="I124" s="70" t="e">
        <f t="shared" si="21"/>
        <v>#REF!</v>
      </c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</row>
    <row r="125" spans="1:27" ht="39.6" x14ac:dyDescent="0.25">
      <c r="A125" s="81" t="s">
        <v>219</v>
      </c>
      <c r="B125" s="81" t="s">
        <v>88</v>
      </c>
      <c r="C125" s="81">
        <v>89726</v>
      </c>
      <c r="D125" s="90" t="s">
        <v>238</v>
      </c>
      <c r="E125" s="81" t="s">
        <v>146</v>
      </c>
      <c r="F125" s="157" t="e">
        <f>#REF!</f>
        <v>#REF!</v>
      </c>
      <c r="G125" s="88"/>
      <c r="H125" s="69">
        <f t="shared" si="20"/>
        <v>0</v>
      </c>
      <c r="I125" s="70" t="e">
        <f t="shared" si="21"/>
        <v>#REF!</v>
      </c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</row>
    <row r="126" spans="1:27" ht="39.6" x14ac:dyDescent="0.25">
      <c r="A126" s="81" t="s">
        <v>220</v>
      </c>
      <c r="B126" s="81" t="s">
        <v>88</v>
      </c>
      <c r="C126" s="81">
        <v>89732</v>
      </c>
      <c r="D126" s="90" t="s">
        <v>239</v>
      </c>
      <c r="E126" s="81" t="s">
        <v>146</v>
      </c>
      <c r="F126" s="157" t="e">
        <f>#REF!</f>
        <v>#REF!</v>
      </c>
      <c r="G126" s="88"/>
      <c r="H126" s="69">
        <f t="shared" si="20"/>
        <v>0</v>
      </c>
      <c r="I126" s="70" t="e">
        <f t="shared" si="21"/>
        <v>#REF!</v>
      </c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</row>
    <row r="127" spans="1:27" ht="39.6" x14ac:dyDescent="0.25">
      <c r="A127" s="81" t="s">
        <v>221</v>
      </c>
      <c r="B127" s="81" t="s">
        <v>88</v>
      </c>
      <c r="C127" s="81">
        <v>89731</v>
      </c>
      <c r="D127" s="90" t="s">
        <v>240</v>
      </c>
      <c r="E127" s="81" t="s">
        <v>146</v>
      </c>
      <c r="F127" s="157" t="e">
        <f>#REF!</f>
        <v>#REF!</v>
      </c>
      <c r="G127" s="88"/>
      <c r="H127" s="69">
        <f t="shared" si="20"/>
        <v>0</v>
      </c>
      <c r="I127" s="70" t="e">
        <f t="shared" si="21"/>
        <v>#REF!</v>
      </c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</row>
    <row r="128" spans="1:27" ht="39.6" x14ac:dyDescent="0.25">
      <c r="A128" s="81" t="s">
        <v>222</v>
      </c>
      <c r="B128" s="81" t="s">
        <v>88</v>
      </c>
      <c r="C128" s="81">
        <v>89744</v>
      </c>
      <c r="D128" s="90" t="s">
        <v>244</v>
      </c>
      <c r="E128" s="81" t="s">
        <v>146</v>
      </c>
      <c r="F128" s="157" t="e">
        <f>#REF!</f>
        <v>#REF!</v>
      </c>
      <c r="G128" s="88"/>
      <c r="H128" s="69">
        <f t="shared" si="20"/>
        <v>0</v>
      </c>
      <c r="I128" s="70" t="e">
        <f t="shared" si="21"/>
        <v>#REF!</v>
      </c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</row>
    <row r="129" spans="1:27" ht="39.6" x14ac:dyDescent="0.25">
      <c r="A129" s="81" t="s">
        <v>223</v>
      </c>
      <c r="B129" s="81" t="s">
        <v>88</v>
      </c>
      <c r="C129" s="81">
        <v>89785</v>
      </c>
      <c r="D129" s="90" t="s">
        <v>251</v>
      </c>
      <c r="E129" s="81" t="s">
        <v>146</v>
      </c>
      <c r="F129" s="157" t="e">
        <f>#REF!</f>
        <v>#REF!</v>
      </c>
      <c r="G129" s="88"/>
      <c r="H129" s="69">
        <f t="shared" si="20"/>
        <v>0</v>
      </c>
      <c r="I129" s="70" t="e">
        <f t="shared" si="21"/>
        <v>#REF!</v>
      </c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</row>
    <row r="130" spans="1:27" ht="52.8" x14ac:dyDescent="0.25">
      <c r="A130" s="81" t="s">
        <v>224</v>
      </c>
      <c r="B130" s="81" t="s">
        <v>88</v>
      </c>
      <c r="C130" s="81" t="s">
        <v>253</v>
      </c>
      <c r="D130" s="90" t="s">
        <v>252</v>
      </c>
      <c r="E130" s="81" t="s">
        <v>146</v>
      </c>
      <c r="F130" s="157" t="e">
        <f>#REF!</f>
        <v>#REF!</v>
      </c>
      <c r="G130" s="88"/>
      <c r="H130" s="69">
        <f t="shared" si="20"/>
        <v>0</v>
      </c>
      <c r="I130" s="70" t="e">
        <f t="shared" si="21"/>
        <v>#REF!</v>
      </c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</row>
    <row r="131" spans="1:27" ht="39.6" x14ac:dyDescent="0.25">
      <c r="A131" s="81" t="s">
        <v>225</v>
      </c>
      <c r="B131" s="81" t="s">
        <v>88</v>
      </c>
      <c r="C131" s="81">
        <v>89796</v>
      </c>
      <c r="D131" s="90" t="s">
        <v>254</v>
      </c>
      <c r="E131" s="81" t="s">
        <v>146</v>
      </c>
      <c r="F131" s="157" t="e">
        <f>#REF!</f>
        <v>#REF!</v>
      </c>
      <c r="G131" s="88"/>
      <c r="H131" s="69">
        <f t="shared" si="20"/>
        <v>0</v>
      </c>
      <c r="I131" s="70" t="e">
        <f t="shared" si="21"/>
        <v>#REF!</v>
      </c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</row>
    <row r="132" spans="1:27" ht="39.6" x14ac:dyDescent="0.25">
      <c r="A132" s="81" t="s">
        <v>226</v>
      </c>
      <c r="B132" s="81" t="s">
        <v>88</v>
      </c>
      <c r="C132" s="81">
        <v>104344</v>
      </c>
      <c r="D132" s="90" t="s">
        <v>255</v>
      </c>
      <c r="E132" s="81" t="s">
        <v>146</v>
      </c>
      <c r="F132" s="157" t="e">
        <f>#REF!</f>
        <v>#REF!</v>
      </c>
      <c r="G132" s="88"/>
      <c r="H132" s="69">
        <f t="shared" si="20"/>
        <v>0</v>
      </c>
      <c r="I132" s="70" t="e">
        <f t="shared" si="21"/>
        <v>#REF!</v>
      </c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</row>
    <row r="133" spans="1:27" ht="39.6" x14ac:dyDescent="0.25">
      <c r="A133" s="81" t="s">
        <v>227</v>
      </c>
      <c r="B133" s="81" t="s">
        <v>88</v>
      </c>
      <c r="C133" s="81">
        <v>89711</v>
      </c>
      <c r="D133" s="90" t="s">
        <v>256</v>
      </c>
      <c r="E133" s="81" t="s">
        <v>93</v>
      </c>
      <c r="F133" s="157" t="e">
        <f>#REF!</f>
        <v>#REF!</v>
      </c>
      <c r="G133" s="88"/>
      <c r="H133" s="69">
        <f t="shared" si="20"/>
        <v>0</v>
      </c>
      <c r="I133" s="70" t="e">
        <f t="shared" si="21"/>
        <v>#REF!</v>
      </c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</row>
    <row r="134" spans="1:27" ht="39.6" x14ac:dyDescent="0.25">
      <c r="A134" s="81" t="s">
        <v>241</v>
      </c>
      <c r="B134" s="81" t="s">
        <v>88</v>
      </c>
      <c r="C134" s="81">
        <v>89712</v>
      </c>
      <c r="D134" s="90" t="s">
        <v>257</v>
      </c>
      <c r="E134" s="81" t="s">
        <v>93</v>
      </c>
      <c r="F134" s="157" t="e">
        <f>#REF!</f>
        <v>#REF!</v>
      </c>
      <c r="G134" s="88"/>
      <c r="H134" s="69">
        <f>TRUNC(G134+(G134*$F$4),2)</f>
        <v>0</v>
      </c>
      <c r="I134" s="70" t="e">
        <f t="shared" si="21"/>
        <v>#REF!</v>
      </c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</row>
    <row r="135" spans="1:27" ht="39.6" x14ac:dyDescent="0.25">
      <c r="A135" s="81" t="s">
        <v>242</v>
      </c>
      <c r="B135" s="81" t="s">
        <v>88</v>
      </c>
      <c r="C135" s="81">
        <v>89714</v>
      </c>
      <c r="D135" s="90" t="s">
        <v>258</v>
      </c>
      <c r="E135" s="81" t="s">
        <v>93</v>
      </c>
      <c r="F135" s="157" t="e">
        <f>#REF!</f>
        <v>#REF!</v>
      </c>
      <c r="G135" s="88"/>
      <c r="H135" s="69">
        <f t="shared" si="20"/>
        <v>0</v>
      </c>
      <c r="I135" s="70" t="e">
        <f>TRUNC(H135*F135,2)</f>
        <v>#REF!</v>
      </c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</row>
    <row r="136" spans="1:27" ht="39.6" x14ac:dyDescent="0.25">
      <c r="A136" s="81" t="s">
        <v>243</v>
      </c>
      <c r="B136" s="81" t="s">
        <v>88</v>
      </c>
      <c r="C136" s="81">
        <v>89987</v>
      </c>
      <c r="D136" s="90" t="s">
        <v>259</v>
      </c>
      <c r="E136" s="81" t="s">
        <v>146</v>
      </c>
      <c r="F136" s="157" t="e">
        <f>#REF!</f>
        <v>#REF!</v>
      </c>
      <c r="G136" s="88"/>
      <c r="H136" s="69">
        <f t="shared" si="20"/>
        <v>0</v>
      </c>
      <c r="I136" s="70" t="e">
        <f t="shared" ref="I136:I144" si="22">TRUNC(H136*F136,2)</f>
        <v>#REF!</v>
      </c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</row>
    <row r="137" spans="1:27" ht="26.4" x14ac:dyDescent="0.25">
      <c r="A137" s="81" t="s">
        <v>245</v>
      </c>
      <c r="B137" s="81" t="s">
        <v>88</v>
      </c>
      <c r="C137" s="81">
        <v>90373</v>
      </c>
      <c r="D137" s="90" t="s">
        <v>260</v>
      </c>
      <c r="E137" s="81" t="s">
        <v>93</v>
      </c>
      <c r="F137" s="157" t="e">
        <f>#REF!</f>
        <v>#REF!</v>
      </c>
      <c r="G137" s="88"/>
      <c r="H137" s="69">
        <f t="shared" si="20"/>
        <v>0</v>
      </c>
      <c r="I137" s="70" t="e">
        <f t="shared" si="22"/>
        <v>#REF!</v>
      </c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</row>
    <row r="138" spans="1:27" ht="66" x14ac:dyDescent="0.25">
      <c r="A138" s="81" t="s">
        <v>246</v>
      </c>
      <c r="B138" s="81" t="s">
        <v>88</v>
      </c>
      <c r="C138" s="81">
        <v>94706</v>
      </c>
      <c r="D138" s="90" t="s">
        <v>261</v>
      </c>
      <c r="E138" s="81" t="s">
        <v>93</v>
      </c>
      <c r="F138" s="157" t="e">
        <f>#REF!</f>
        <v>#REF!</v>
      </c>
      <c r="G138" s="88"/>
      <c r="H138" s="69">
        <f t="shared" si="20"/>
        <v>0</v>
      </c>
      <c r="I138" s="70" t="e">
        <f t="shared" si="22"/>
        <v>#REF!</v>
      </c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</row>
    <row r="139" spans="1:27" ht="52.8" x14ac:dyDescent="0.25">
      <c r="A139" s="81" t="s">
        <v>247</v>
      </c>
      <c r="B139" s="81" t="s">
        <v>88</v>
      </c>
      <c r="C139" s="81">
        <v>89429</v>
      </c>
      <c r="D139" s="90" t="s">
        <v>262</v>
      </c>
      <c r="E139" s="81" t="s">
        <v>146</v>
      </c>
      <c r="F139" s="157" t="e">
        <f>#REF!</f>
        <v>#REF!</v>
      </c>
      <c r="G139" s="88"/>
      <c r="H139" s="69">
        <f t="shared" si="20"/>
        <v>0</v>
      </c>
      <c r="I139" s="70" t="e">
        <f t="shared" si="22"/>
        <v>#REF!</v>
      </c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</row>
    <row r="140" spans="1:27" ht="39.6" x14ac:dyDescent="0.25">
      <c r="A140" s="81" t="s">
        <v>248</v>
      </c>
      <c r="B140" s="81" t="s">
        <v>88</v>
      </c>
      <c r="C140" s="81">
        <v>103966</v>
      </c>
      <c r="D140" s="90" t="s">
        <v>263</v>
      </c>
      <c r="E140" s="81" t="s">
        <v>146</v>
      </c>
      <c r="F140" s="157" t="e">
        <f>#REF!</f>
        <v>#REF!</v>
      </c>
      <c r="G140" s="88"/>
      <c r="H140" s="69">
        <f t="shared" si="20"/>
        <v>0</v>
      </c>
      <c r="I140" s="70" t="e">
        <f t="shared" si="22"/>
        <v>#REF!</v>
      </c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</row>
    <row r="141" spans="1:27" ht="66" x14ac:dyDescent="0.25">
      <c r="A141" s="81" t="s">
        <v>249</v>
      </c>
      <c r="B141" s="81" t="s">
        <v>88</v>
      </c>
      <c r="C141" s="81">
        <v>93396</v>
      </c>
      <c r="D141" s="90" t="s">
        <v>264</v>
      </c>
      <c r="E141" s="81" t="s">
        <v>146</v>
      </c>
      <c r="F141" s="157" t="e">
        <f>#REF!</f>
        <v>#REF!</v>
      </c>
      <c r="G141" s="88"/>
      <c r="H141" s="69">
        <f t="shared" si="20"/>
        <v>0</v>
      </c>
      <c r="I141" s="70" t="e">
        <f t="shared" si="22"/>
        <v>#REF!</v>
      </c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</row>
    <row r="142" spans="1:27" ht="26.4" x14ac:dyDescent="0.25">
      <c r="A142" s="81" t="s">
        <v>243</v>
      </c>
      <c r="B142" s="81" t="s">
        <v>88</v>
      </c>
      <c r="C142" s="81">
        <v>100860</v>
      </c>
      <c r="D142" s="90" t="s">
        <v>265</v>
      </c>
      <c r="E142" s="81" t="s">
        <v>146</v>
      </c>
      <c r="F142" s="157" t="e">
        <f>#REF!</f>
        <v>#REF!</v>
      </c>
      <c r="G142" s="88"/>
      <c r="H142" s="69">
        <f t="shared" si="20"/>
        <v>0</v>
      </c>
      <c r="I142" s="70" t="e">
        <f t="shared" si="22"/>
        <v>#REF!</v>
      </c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</row>
    <row r="143" spans="1:27" ht="26.4" x14ac:dyDescent="0.25">
      <c r="A143" s="81" t="s">
        <v>245</v>
      </c>
      <c r="B143" s="81" t="s">
        <v>88</v>
      </c>
      <c r="C143" s="81">
        <v>94678</v>
      </c>
      <c r="D143" s="90" t="s">
        <v>266</v>
      </c>
      <c r="E143" s="81" t="s">
        <v>146</v>
      </c>
      <c r="F143" s="157" t="e">
        <f>#REF!</f>
        <v>#REF!</v>
      </c>
      <c r="G143" s="88"/>
      <c r="H143" s="69">
        <f t="shared" si="20"/>
        <v>0</v>
      </c>
      <c r="I143" s="70" t="e">
        <f t="shared" si="22"/>
        <v>#REF!</v>
      </c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</row>
    <row r="144" spans="1:27" ht="26.4" x14ac:dyDescent="0.25">
      <c r="A144" s="81" t="s">
        <v>246</v>
      </c>
      <c r="B144" s="81" t="s">
        <v>88</v>
      </c>
      <c r="C144" s="81">
        <v>89366</v>
      </c>
      <c r="D144" s="90" t="s">
        <v>268</v>
      </c>
      <c r="E144" s="81" t="s">
        <v>146</v>
      </c>
      <c r="F144" s="157" t="e">
        <f>#REF!</f>
        <v>#REF!</v>
      </c>
      <c r="G144" s="88"/>
      <c r="H144" s="69">
        <f t="shared" si="20"/>
        <v>0</v>
      </c>
      <c r="I144" s="70" t="e">
        <f t="shared" si="22"/>
        <v>#REF!</v>
      </c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</row>
    <row r="145" spans="1:27" ht="39.6" x14ac:dyDescent="0.25">
      <c r="A145" s="81" t="s">
        <v>247</v>
      </c>
      <c r="B145" s="81" t="s">
        <v>88</v>
      </c>
      <c r="C145" s="81">
        <v>89866</v>
      </c>
      <c r="D145" s="90" t="s">
        <v>267</v>
      </c>
      <c r="E145" s="81" t="s">
        <v>146</v>
      </c>
      <c r="F145" s="157" t="e">
        <f>#REF!</f>
        <v>#REF!</v>
      </c>
      <c r="G145" s="88"/>
      <c r="H145" s="69">
        <f t="shared" si="20"/>
        <v>0</v>
      </c>
      <c r="I145" s="70" t="e">
        <f t="shared" si="21"/>
        <v>#REF!</v>
      </c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</row>
    <row r="146" spans="1:27" ht="39.6" x14ac:dyDescent="0.25">
      <c r="A146" s="81" t="s">
        <v>248</v>
      </c>
      <c r="B146" s="81" t="s">
        <v>88</v>
      </c>
      <c r="C146" s="81">
        <v>89985</v>
      </c>
      <c r="D146" s="80" t="s">
        <v>275</v>
      </c>
      <c r="E146" s="81" t="s">
        <v>146</v>
      </c>
      <c r="F146" s="157" t="e">
        <f>#REF!</f>
        <v>#REF!</v>
      </c>
      <c r="G146" s="82"/>
      <c r="H146" s="69">
        <f t="shared" si="20"/>
        <v>0</v>
      </c>
      <c r="I146" s="70" t="e">
        <f t="shared" si="21"/>
        <v>#REF!</v>
      </c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</row>
    <row r="147" spans="1:27" ht="39.6" x14ac:dyDescent="0.25">
      <c r="A147" s="81" t="s">
        <v>249</v>
      </c>
      <c r="B147" s="81" t="s">
        <v>88</v>
      </c>
      <c r="C147" s="106" t="s">
        <v>276</v>
      </c>
      <c r="D147" s="125" t="s">
        <v>277</v>
      </c>
      <c r="E147" s="81" t="s">
        <v>146</v>
      </c>
      <c r="F147" s="157" t="e">
        <f>#REF!</f>
        <v>#REF!</v>
      </c>
      <c r="G147" s="82"/>
      <c r="H147" s="69">
        <f t="shared" si="20"/>
        <v>0</v>
      </c>
      <c r="I147" s="70" t="e">
        <f t="shared" si="21"/>
        <v>#REF!</v>
      </c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</row>
    <row r="148" spans="1:27" ht="39.6" x14ac:dyDescent="0.25">
      <c r="A148" s="81" t="s">
        <v>250</v>
      </c>
      <c r="B148" s="81" t="s">
        <v>88</v>
      </c>
      <c r="C148" s="106" t="s">
        <v>278</v>
      </c>
      <c r="D148" s="125" t="s">
        <v>279</v>
      </c>
      <c r="E148" s="81" t="s">
        <v>146</v>
      </c>
      <c r="F148" s="157" t="e">
        <f>#REF!</f>
        <v>#REF!</v>
      </c>
      <c r="G148" s="82"/>
      <c r="H148" s="69">
        <f t="shared" si="20"/>
        <v>0</v>
      </c>
      <c r="I148" s="70" t="e">
        <f t="shared" si="21"/>
        <v>#REF!</v>
      </c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</row>
    <row r="149" spans="1:27" ht="26.4" x14ac:dyDescent="0.25">
      <c r="A149" s="81" t="s">
        <v>269</v>
      </c>
      <c r="B149" s="81" t="s">
        <v>88</v>
      </c>
      <c r="C149" s="106">
        <v>89617</v>
      </c>
      <c r="D149" s="125" t="s">
        <v>280</v>
      </c>
      <c r="E149" s="81" t="s">
        <v>146</v>
      </c>
      <c r="F149" s="157" t="e">
        <f>#REF!</f>
        <v>#REF!</v>
      </c>
      <c r="G149" s="82"/>
      <c r="H149" s="69">
        <f t="shared" si="20"/>
        <v>0</v>
      </c>
      <c r="I149" s="70" t="e">
        <f t="shared" si="21"/>
        <v>#REF!</v>
      </c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</row>
    <row r="150" spans="1:27" ht="26.4" x14ac:dyDescent="0.25">
      <c r="A150" s="81" t="s">
        <v>270</v>
      </c>
      <c r="B150" s="81" t="s">
        <v>88</v>
      </c>
      <c r="C150" s="106">
        <v>89625</v>
      </c>
      <c r="D150" s="125" t="s">
        <v>281</v>
      </c>
      <c r="E150" s="81" t="s">
        <v>146</v>
      </c>
      <c r="F150" s="157" t="e">
        <f>#REF!</f>
        <v>#REF!</v>
      </c>
      <c r="G150" s="82"/>
      <c r="H150" s="69">
        <f t="shared" si="20"/>
        <v>0</v>
      </c>
      <c r="I150" s="70" t="e">
        <f t="shared" si="21"/>
        <v>#REF!</v>
      </c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</row>
    <row r="151" spans="1:27" ht="39.6" x14ac:dyDescent="0.25">
      <c r="A151" s="81" t="s">
        <v>271</v>
      </c>
      <c r="B151" s="81" t="s">
        <v>88</v>
      </c>
      <c r="C151" s="106">
        <v>89402</v>
      </c>
      <c r="D151" s="125" t="s">
        <v>282</v>
      </c>
      <c r="E151" s="81" t="s">
        <v>93</v>
      </c>
      <c r="F151" s="157" t="e">
        <f>#REF!</f>
        <v>#REF!</v>
      </c>
      <c r="G151" s="82"/>
      <c r="H151" s="69">
        <f t="shared" si="20"/>
        <v>0</v>
      </c>
      <c r="I151" s="70" t="e">
        <f t="shared" si="21"/>
        <v>#REF!</v>
      </c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</row>
    <row r="152" spans="1:27" ht="39.6" x14ac:dyDescent="0.25">
      <c r="A152" s="81" t="s">
        <v>272</v>
      </c>
      <c r="B152" s="81" t="s">
        <v>88</v>
      </c>
      <c r="C152" s="106">
        <v>103979</v>
      </c>
      <c r="D152" s="125" t="s">
        <v>283</v>
      </c>
      <c r="E152" s="81" t="s">
        <v>93</v>
      </c>
      <c r="F152" s="157" t="e">
        <f>#REF!</f>
        <v>#REF!</v>
      </c>
      <c r="G152" s="82"/>
      <c r="H152" s="69">
        <f t="shared" si="20"/>
        <v>0</v>
      </c>
      <c r="I152" s="70" t="e">
        <f t="shared" si="21"/>
        <v>#REF!</v>
      </c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</row>
    <row r="153" spans="1:27" ht="26.4" x14ac:dyDescent="0.25">
      <c r="A153" s="81" t="s">
        <v>273</v>
      </c>
      <c r="B153" s="81" t="s">
        <v>88</v>
      </c>
      <c r="C153" s="106" t="s">
        <v>346</v>
      </c>
      <c r="D153" s="125" t="s">
        <v>347</v>
      </c>
      <c r="E153" s="81" t="s">
        <v>146</v>
      </c>
      <c r="F153" s="157" t="e">
        <f>#REF!</f>
        <v>#REF!</v>
      </c>
      <c r="G153" s="82"/>
      <c r="H153" s="69">
        <f t="shared" si="20"/>
        <v>0</v>
      </c>
      <c r="I153" s="70" t="e">
        <f t="shared" si="21"/>
        <v>#REF!</v>
      </c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</row>
    <row r="154" spans="1:27" ht="39.6" x14ac:dyDescent="0.25">
      <c r="A154" s="81" t="s">
        <v>274</v>
      </c>
      <c r="B154" s="81" t="s">
        <v>88</v>
      </c>
      <c r="C154" s="106">
        <v>98073</v>
      </c>
      <c r="D154" s="125" t="s">
        <v>345</v>
      </c>
      <c r="E154" s="81" t="s">
        <v>146</v>
      </c>
      <c r="F154" s="157" t="e">
        <f>#REF!</f>
        <v>#REF!</v>
      </c>
      <c r="G154" s="82"/>
      <c r="H154" s="69">
        <f t="shared" si="20"/>
        <v>0</v>
      </c>
      <c r="I154" s="70" t="e">
        <f t="shared" si="21"/>
        <v>#REF!</v>
      </c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</row>
    <row r="155" spans="1:27" x14ac:dyDescent="0.25">
      <c r="A155" s="99"/>
      <c r="B155" s="99"/>
      <c r="C155" s="99"/>
      <c r="D155" s="97"/>
      <c r="E155" s="99"/>
      <c r="F155" s="87"/>
      <c r="G155" s="104"/>
      <c r="H155" s="104"/>
      <c r="I155" s="105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</row>
    <row r="156" spans="1:27" x14ac:dyDescent="0.25">
      <c r="A156" s="72">
        <v>14</v>
      </c>
      <c r="B156" s="72"/>
      <c r="C156" s="193" t="s">
        <v>13</v>
      </c>
      <c r="D156" s="181"/>
      <c r="E156" s="181"/>
      <c r="F156" s="194"/>
      <c r="G156" s="62"/>
      <c r="H156" s="62" t="s">
        <v>3</v>
      </c>
      <c r="I156" s="75" t="e">
        <f>SUM(I158:I171)</f>
        <v>#REF!</v>
      </c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</row>
    <row r="157" spans="1:27" ht="26.4" x14ac:dyDescent="0.25">
      <c r="A157" s="72" t="s">
        <v>4</v>
      </c>
      <c r="B157" s="72" t="s">
        <v>5</v>
      </c>
      <c r="C157" s="72" t="s">
        <v>6</v>
      </c>
      <c r="D157" s="83" t="s">
        <v>7</v>
      </c>
      <c r="E157" s="72" t="s">
        <v>146</v>
      </c>
      <c r="F157" s="160" t="s">
        <v>9</v>
      </c>
      <c r="G157" s="108" t="s">
        <v>10</v>
      </c>
      <c r="H157" s="66" t="s">
        <v>46</v>
      </c>
      <c r="I157" s="74" t="s">
        <v>11</v>
      </c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</row>
    <row r="158" spans="1:27" ht="66" x14ac:dyDescent="0.25">
      <c r="A158" s="81" t="s">
        <v>375</v>
      </c>
      <c r="B158" s="81" t="s">
        <v>88</v>
      </c>
      <c r="C158" s="81">
        <v>104473</v>
      </c>
      <c r="D158" s="80" t="s">
        <v>389</v>
      </c>
      <c r="E158" s="81" t="s">
        <v>146</v>
      </c>
      <c r="F158" s="157" t="e">
        <f>#REF!</f>
        <v>#REF!</v>
      </c>
      <c r="G158" s="82"/>
      <c r="H158" s="69">
        <f t="shared" ref="H158:H171" si="23">TRUNC(G158+(G158*$F$4),2)</f>
        <v>0</v>
      </c>
      <c r="I158" s="70" t="e">
        <f t="shared" ref="I158:I171" si="24">TRUNC(H158*F158,2)</f>
        <v>#REF!</v>
      </c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</row>
    <row r="159" spans="1:27" ht="66" x14ac:dyDescent="0.25">
      <c r="A159" s="81" t="s">
        <v>377</v>
      </c>
      <c r="B159" s="81" t="s">
        <v>88</v>
      </c>
      <c r="C159" s="81">
        <v>104476</v>
      </c>
      <c r="D159" s="80" t="s">
        <v>390</v>
      </c>
      <c r="E159" s="81" t="s">
        <v>146</v>
      </c>
      <c r="F159" s="157" t="e">
        <f>#REF!</f>
        <v>#REF!</v>
      </c>
      <c r="G159" s="82"/>
      <c r="H159" s="69">
        <f t="shared" si="23"/>
        <v>0</v>
      </c>
      <c r="I159" s="70" t="e">
        <f t="shared" si="24"/>
        <v>#REF!</v>
      </c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</row>
    <row r="160" spans="1:27" ht="66" x14ac:dyDescent="0.25">
      <c r="A160" s="81" t="s">
        <v>378</v>
      </c>
      <c r="B160" s="81" t="s">
        <v>88</v>
      </c>
      <c r="C160" s="81">
        <v>104475</v>
      </c>
      <c r="D160" s="80" t="s">
        <v>391</v>
      </c>
      <c r="E160" s="81" t="s">
        <v>146</v>
      </c>
      <c r="F160" s="157" t="e">
        <f>#REF!</f>
        <v>#REF!</v>
      </c>
      <c r="G160" s="82"/>
      <c r="H160" s="69">
        <f t="shared" si="23"/>
        <v>0</v>
      </c>
      <c r="I160" s="70" t="e">
        <f t="shared" si="24"/>
        <v>#REF!</v>
      </c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</row>
    <row r="161" spans="1:27" ht="66" x14ac:dyDescent="0.25">
      <c r="A161" s="81" t="s">
        <v>379</v>
      </c>
      <c r="B161" s="81" t="s">
        <v>88</v>
      </c>
      <c r="C161" s="81">
        <v>104481</v>
      </c>
      <c r="D161" s="80" t="s">
        <v>392</v>
      </c>
      <c r="E161" s="81" t="s">
        <v>146</v>
      </c>
      <c r="F161" s="157" t="e">
        <f>#REF!</f>
        <v>#REF!</v>
      </c>
      <c r="G161" s="82"/>
      <c r="H161" s="69">
        <f t="shared" si="23"/>
        <v>0</v>
      </c>
      <c r="I161" s="70" t="e">
        <f t="shared" si="24"/>
        <v>#REF!</v>
      </c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</row>
    <row r="162" spans="1:27" ht="52.8" x14ac:dyDescent="0.25">
      <c r="A162" s="81" t="s">
        <v>376</v>
      </c>
      <c r="B162" s="81" t="s">
        <v>88</v>
      </c>
      <c r="C162" s="81">
        <v>101880</v>
      </c>
      <c r="D162" s="90" t="s">
        <v>393</v>
      </c>
      <c r="E162" s="81" t="s">
        <v>146</v>
      </c>
      <c r="F162" s="157" t="e">
        <f>#REF!</f>
        <v>#REF!</v>
      </c>
      <c r="G162" s="82"/>
      <c r="H162" s="69">
        <f t="shared" si="23"/>
        <v>0</v>
      </c>
      <c r="I162" s="70" t="e">
        <f t="shared" si="24"/>
        <v>#REF!</v>
      </c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</row>
    <row r="163" spans="1:27" ht="39.6" x14ac:dyDescent="0.25">
      <c r="A163" s="81" t="s">
        <v>380</v>
      </c>
      <c r="B163" s="81" t="s">
        <v>88</v>
      </c>
      <c r="C163" s="81">
        <v>92988</v>
      </c>
      <c r="D163" s="90" t="s">
        <v>394</v>
      </c>
      <c r="E163" s="81" t="s">
        <v>93</v>
      </c>
      <c r="F163" s="157" t="e">
        <f>#REF!</f>
        <v>#REF!</v>
      </c>
      <c r="G163" s="82"/>
      <c r="H163" s="69">
        <f t="shared" si="23"/>
        <v>0</v>
      </c>
      <c r="I163" s="70" t="e">
        <f t="shared" si="24"/>
        <v>#REF!</v>
      </c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</row>
    <row r="164" spans="1:27" ht="39.6" x14ac:dyDescent="0.25">
      <c r="A164" s="81" t="s">
        <v>381</v>
      </c>
      <c r="B164" s="81" t="s">
        <v>88</v>
      </c>
      <c r="C164" s="81">
        <v>97881</v>
      </c>
      <c r="D164" s="90" t="s">
        <v>395</v>
      </c>
      <c r="E164" s="81" t="s">
        <v>146</v>
      </c>
      <c r="F164" s="157" t="e">
        <f>#REF!</f>
        <v>#REF!</v>
      </c>
      <c r="G164" s="82"/>
      <c r="H164" s="69">
        <f t="shared" si="23"/>
        <v>0</v>
      </c>
      <c r="I164" s="70" t="e">
        <f t="shared" si="24"/>
        <v>#REF!</v>
      </c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</row>
    <row r="165" spans="1:27" ht="39.6" x14ac:dyDescent="0.25">
      <c r="A165" s="81" t="s">
        <v>382</v>
      </c>
      <c r="B165" s="81" t="s">
        <v>88</v>
      </c>
      <c r="C165" s="81">
        <v>97668</v>
      </c>
      <c r="D165" s="90" t="s">
        <v>396</v>
      </c>
      <c r="E165" s="81" t="s">
        <v>93</v>
      </c>
      <c r="F165" s="157" t="e">
        <f>#REF!</f>
        <v>#REF!</v>
      </c>
      <c r="G165" s="82"/>
      <c r="H165" s="69">
        <f t="shared" si="23"/>
        <v>0</v>
      </c>
      <c r="I165" s="70" t="e">
        <f t="shared" si="24"/>
        <v>#REF!</v>
      </c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</row>
    <row r="166" spans="1:27" ht="26.4" x14ac:dyDescent="0.25">
      <c r="A166" s="81" t="s">
        <v>383</v>
      </c>
      <c r="B166" s="81" t="s">
        <v>88</v>
      </c>
      <c r="C166" s="81">
        <v>93653</v>
      </c>
      <c r="D166" s="90" t="s">
        <v>397</v>
      </c>
      <c r="E166" s="81" t="s">
        <v>146</v>
      </c>
      <c r="F166" s="157" t="e">
        <f>#REF!</f>
        <v>#REF!</v>
      </c>
      <c r="G166" s="82"/>
      <c r="H166" s="69">
        <f t="shared" si="23"/>
        <v>0</v>
      </c>
      <c r="I166" s="70" t="e">
        <f t="shared" si="24"/>
        <v>#REF!</v>
      </c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</row>
    <row r="167" spans="1:27" ht="26.4" x14ac:dyDescent="0.25">
      <c r="A167" s="81" t="s">
        <v>384</v>
      </c>
      <c r="B167" s="81" t="s">
        <v>88</v>
      </c>
      <c r="C167" s="81">
        <v>93654</v>
      </c>
      <c r="D167" s="90" t="s">
        <v>398</v>
      </c>
      <c r="E167" s="81" t="s">
        <v>146</v>
      </c>
      <c r="F167" s="157" t="e">
        <f>#REF!</f>
        <v>#REF!</v>
      </c>
      <c r="G167" s="82"/>
      <c r="H167" s="69">
        <f t="shared" si="23"/>
        <v>0</v>
      </c>
      <c r="I167" s="70" t="e">
        <f t="shared" si="24"/>
        <v>#REF!</v>
      </c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</row>
    <row r="168" spans="1:27" ht="26.4" x14ac:dyDescent="0.25">
      <c r="A168" s="81" t="s">
        <v>385</v>
      </c>
      <c r="B168" s="81" t="s">
        <v>88</v>
      </c>
      <c r="C168" s="81">
        <v>93655</v>
      </c>
      <c r="D168" s="90" t="s">
        <v>399</v>
      </c>
      <c r="E168" s="81" t="s">
        <v>146</v>
      </c>
      <c r="F168" s="157" t="e">
        <f>#REF!</f>
        <v>#REF!</v>
      </c>
      <c r="G168" s="82"/>
      <c r="H168" s="69">
        <f t="shared" si="23"/>
        <v>0</v>
      </c>
      <c r="I168" s="70" t="e">
        <f t="shared" si="24"/>
        <v>#REF!</v>
      </c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</row>
    <row r="169" spans="1:27" ht="26.4" x14ac:dyDescent="0.25">
      <c r="A169" s="81" t="s">
        <v>386</v>
      </c>
      <c r="B169" s="81" t="s">
        <v>191</v>
      </c>
      <c r="C169" s="81">
        <v>2374</v>
      </c>
      <c r="D169" s="90" t="s">
        <v>401</v>
      </c>
      <c r="E169" s="81" t="s">
        <v>146</v>
      </c>
      <c r="F169" s="157" t="e">
        <f>#REF!</f>
        <v>#REF!</v>
      </c>
      <c r="G169" s="82"/>
      <c r="H169" s="69">
        <f t="shared" si="23"/>
        <v>0</v>
      </c>
      <c r="I169" s="70" t="e">
        <f t="shared" si="24"/>
        <v>#REF!</v>
      </c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</row>
    <row r="170" spans="1:27" ht="26.4" x14ac:dyDescent="0.25">
      <c r="A170" s="81" t="s">
        <v>387</v>
      </c>
      <c r="B170" s="81" t="s">
        <v>88</v>
      </c>
      <c r="C170" s="81">
        <v>103782</v>
      </c>
      <c r="D170" s="90" t="s">
        <v>402</v>
      </c>
      <c r="E170" s="81" t="s">
        <v>146</v>
      </c>
      <c r="F170" s="157" t="e">
        <f>#REF!</f>
        <v>#REF!</v>
      </c>
      <c r="G170" s="82"/>
      <c r="H170" s="69">
        <f t="shared" si="23"/>
        <v>0</v>
      </c>
      <c r="I170" s="70" t="e">
        <f t="shared" si="24"/>
        <v>#REF!</v>
      </c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</row>
    <row r="171" spans="1:27" ht="26.4" x14ac:dyDescent="0.25">
      <c r="A171" s="81" t="s">
        <v>388</v>
      </c>
      <c r="B171" s="81" t="s">
        <v>88</v>
      </c>
      <c r="C171" s="81">
        <v>93658</v>
      </c>
      <c r="D171" s="90" t="s">
        <v>400</v>
      </c>
      <c r="E171" s="81" t="s">
        <v>146</v>
      </c>
      <c r="F171" s="157" t="e">
        <f>#REF!</f>
        <v>#REF!</v>
      </c>
      <c r="G171" s="82"/>
      <c r="H171" s="69">
        <f t="shared" si="23"/>
        <v>0</v>
      </c>
      <c r="I171" s="70" t="e">
        <f t="shared" si="24"/>
        <v>#REF!</v>
      </c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</row>
    <row r="172" spans="1:27" x14ac:dyDescent="0.25">
      <c r="A172" s="99"/>
      <c r="B172" s="99"/>
      <c r="C172" s="99"/>
      <c r="D172" s="97"/>
      <c r="E172" s="99"/>
      <c r="F172" s="164"/>
      <c r="G172" s="104"/>
      <c r="H172" s="104"/>
      <c r="I172" s="116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</row>
    <row r="173" spans="1:27" x14ac:dyDescent="0.25">
      <c r="A173" s="72">
        <v>15</v>
      </c>
      <c r="B173" s="72"/>
      <c r="C173" s="193" t="s">
        <v>135</v>
      </c>
      <c r="D173" s="181"/>
      <c r="E173" s="181"/>
      <c r="F173" s="194"/>
      <c r="G173" s="62"/>
      <c r="H173" s="62" t="s">
        <v>3</v>
      </c>
      <c r="I173" s="75" t="e">
        <f>SUM(I175:I175)</f>
        <v>#REF!</v>
      </c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</row>
    <row r="174" spans="1:27" ht="26.4" x14ac:dyDescent="0.25">
      <c r="A174" s="72" t="s">
        <v>4</v>
      </c>
      <c r="B174" s="72" t="s">
        <v>5</v>
      </c>
      <c r="C174" s="72" t="s">
        <v>6</v>
      </c>
      <c r="D174" s="83" t="s">
        <v>7</v>
      </c>
      <c r="E174" s="72" t="s">
        <v>8</v>
      </c>
      <c r="F174" s="160" t="s">
        <v>9</v>
      </c>
      <c r="G174" s="62" t="s">
        <v>10</v>
      </c>
      <c r="H174" s="61" t="s">
        <v>46</v>
      </c>
      <c r="I174" s="62" t="s">
        <v>11</v>
      </c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</row>
    <row r="175" spans="1:27" ht="26.4" x14ac:dyDescent="0.25">
      <c r="A175" s="81" t="s">
        <v>236</v>
      </c>
      <c r="B175" s="81" t="s">
        <v>200</v>
      </c>
      <c r="C175" s="81" t="s">
        <v>201</v>
      </c>
      <c r="D175" s="80" t="s">
        <v>202</v>
      </c>
      <c r="E175" s="81" t="s">
        <v>94</v>
      </c>
      <c r="F175" s="157" t="e">
        <f>#REF!</f>
        <v>#REF!</v>
      </c>
      <c r="G175" s="82"/>
      <c r="H175" s="69">
        <f t="shared" ref="H175" si="25">TRUNC(G175+(G175*$F$4),2)</f>
        <v>0</v>
      </c>
      <c r="I175" s="70" t="e">
        <f t="shared" ref="I175" si="26">TRUNC(H175*F175,2)</f>
        <v>#REF!</v>
      </c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</row>
    <row r="176" spans="1:27" x14ac:dyDescent="0.25">
      <c r="A176" s="51"/>
      <c r="B176" s="51"/>
      <c r="C176" s="51"/>
      <c r="D176" s="48"/>
      <c r="E176" s="51"/>
      <c r="F176" s="161"/>
      <c r="G176" s="49"/>
      <c r="H176" s="49"/>
      <c r="I176" s="55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</row>
  </sheetData>
  <mergeCells count="19">
    <mergeCell ref="C19:F19"/>
    <mergeCell ref="A1:I1"/>
    <mergeCell ref="A2:B2"/>
    <mergeCell ref="C2:I2"/>
    <mergeCell ref="A3:B3"/>
    <mergeCell ref="C3:F3"/>
    <mergeCell ref="G3:I3"/>
    <mergeCell ref="G4:I5"/>
    <mergeCell ref="E5:F5"/>
    <mergeCell ref="A7:I7"/>
    <mergeCell ref="C9:G9"/>
    <mergeCell ref="C14:F14"/>
    <mergeCell ref="C173:F173"/>
    <mergeCell ref="C40:F40"/>
    <mergeCell ref="C52:F52"/>
    <mergeCell ref="C56:F56"/>
    <mergeCell ref="C66:F66"/>
    <mergeCell ref="C95:F95"/>
    <mergeCell ref="C156:F156"/>
  </mergeCells>
  <pageMargins left="0.511811024" right="0.511811024" top="0.78740157499999996" bottom="0.78740157499999996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AE4BE-00AB-40D3-9CD5-23CDFC6FEEC8}">
  <dimension ref="A1:M47"/>
  <sheetViews>
    <sheetView topLeftCell="A7" workbookViewId="0">
      <selection activeCell="H32" sqref="H32"/>
    </sheetView>
  </sheetViews>
  <sheetFormatPr defaultColWidth="11" defaultRowHeight="15" x14ac:dyDescent="0.25"/>
  <cols>
    <col min="1" max="1" width="37.33203125" style="12" customWidth="1"/>
    <col min="2" max="2" width="12.88671875" style="27" bestFit="1" customWidth="1"/>
    <col min="3" max="3" width="11" style="27" customWidth="1"/>
    <col min="4" max="4" width="16.33203125" style="12" bestFit="1" customWidth="1"/>
    <col min="5" max="6" width="11" style="12"/>
    <col min="7" max="7" width="35.44140625" style="12" customWidth="1"/>
    <col min="8" max="8" width="19" style="12" bestFit="1" customWidth="1"/>
    <col min="9" max="9" width="11.5546875" style="12" bestFit="1" customWidth="1"/>
    <col min="10" max="10" width="16.33203125" style="12" bestFit="1" customWidth="1"/>
    <col min="11" max="11" width="10.33203125" style="12" bestFit="1" customWidth="1"/>
    <col min="12" max="12" width="11.109375" style="12" bestFit="1" customWidth="1"/>
    <col min="13" max="13" width="39.6640625" style="12" bestFit="1" customWidth="1"/>
    <col min="14" max="16384" width="11" style="12"/>
  </cols>
  <sheetData>
    <row r="1" spans="1:12" ht="15" customHeight="1" x14ac:dyDescent="0.25">
      <c r="A1" s="205"/>
      <c r="B1" s="206"/>
      <c r="C1" s="206"/>
      <c r="D1" s="206"/>
      <c r="E1" s="207"/>
    </row>
    <row r="2" spans="1:12" ht="15" customHeight="1" x14ac:dyDescent="0.25">
      <c r="A2" s="208"/>
      <c r="B2" s="209"/>
      <c r="C2" s="209"/>
      <c r="D2" s="209"/>
      <c r="E2" s="210"/>
      <c r="G2" s="13"/>
      <c r="H2" s="14"/>
      <c r="I2" s="14"/>
      <c r="J2" s="14"/>
    </row>
    <row r="3" spans="1:12" ht="23.25" customHeight="1" x14ac:dyDescent="0.25">
      <c r="A3" s="208"/>
      <c r="B3" s="209"/>
      <c r="C3" s="209"/>
      <c r="D3" s="209"/>
      <c r="E3" s="210"/>
      <c r="G3" s="15"/>
      <c r="H3" s="16"/>
      <c r="I3" s="17"/>
      <c r="J3" s="18"/>
    </row>
    <row r="4" spans="1:12" ht="23.25" customHeight="1" x14ac:dyDescent="0.25">
      <c r="A4" s="208"/>
      <c r="B4" s="209"/>
      <c r="C4" s="209"/>
      <c r="D4" s="209"/>
      <c r="E4" s="210"/>
      <c r="G4" s="15"/>
      <c r="H4" s="16"/>
      <c r="I4" s="17"/>
      <c r="J4" s="18"/>
    </row>
    <row r="5" spans="1:12" ht="15" customHeight="1" thickBot="1" x14ac:dyDescent="0.3">
      <c r="A5" s="211"/>
      <c r="B5" s="212"/>
      <c r="C5" s="212"/>
      <c r="D5" s="212"/>
      <c r="E5" s="213"/>
      <c r="G5" s="15"/>
      <c r="H5" s="16"/>
      <c r="I5" s="17"/>
      <c r="J5" s="18"/>
    </row>
    <row r="6" spans="1:12" ht="16.2" thickBot="1" x14ac:dyDescent="0.3">
      <c r="A6" s="214" t="s">
        <v>51</v>
      </c>
      <c r="B6" s="215"/>
      <c r="C6" s="215"/>
      <c r="D6" s="216"/>
      <c r="E6" s="217"/>
      <c r="G6" s="15"/>
      <c r="H6" s="16"/>
      <c r="I6" s="17"/>
    </row>
    <row r="7" spans="1:12" ht="15.6" x14ac:dyDescent="0.25">
      <c r="A7" s="19"/>
      <c r="B7" s="20"/>
      <c r="C7" s="20"/>
      <c r="D7" s="206"/>
      <c r="E7" s="207"/>
      <c r="G7" s="15"/>
      <c r="H7" s="16"/>
      <c r="I7" s="17"/>
    </row>
    <row r="8" spans="1:12" ht="15.6" x14ac:dyDescent="0.3">
      <c r="A8" s="218" t="s">
        <v>52</v>
      </c>
      <c r="B8" s="218"/>
      <c r="C8" s="218"/>
      <c r="D8" s="209"/>
      <c r="E8" s="210"/>
      <c r="G8" s="15"/>
      <c r="H8" s="16"/>
      <c r="I8" s="17"/>
      <c r="K8" s="12" t="s">
        <v>53</v>
      </c>
      <c r="L8" s="12" t="s">
        <v>54</v>
      </c>
    </row>
    <row r="9" spans="1:12" ht="15.6" x14ac:dyDescent="0.25">
      <c r="A9" s="21" t="s">
        <v>55</v>
      </c>
      <c r="B9" s="22"/>
      <c r="C9" s="22"/>
      <c r="D9" s="209"/>
      <c r="E9" s="210"/>
      <c r="G9" s="15"/>
      <c r="H9" s="16"/>
      <c r="I9" s="17"/>
      <c r="J9" s="21" t="s">
        <v>56</v>
      </c>
      <c r="K9" s="22">
        <v>0.03</v>
      </c>
      <c r="L9" s="22">
        <v>5.5E-2</v>
      </c>
    </row>
    <row r="10" spans="1:12" ht="15.6" x14ac:dyDescent="0.25">
      <c r="A10" s="21" t="s">
        <v>57</v>
      </c>
      <c r="B10" s="22"/>
      <c r="C10" s="22"/>
      <c r="D10" s="209"/>
      <c r="E10" s="210"/>
      <c r="G10" s="15"/>
      <c r="H10" s="16"/>
      <c r="I10" s="17"/>
      <c r="J10" s="21" t="s">
        <v>58</v>
      </c>
      <c r="K10" s="22">
        <v>8.0000000000000002E-3</v>
      </c>
      <c r="L10" s="22">
        <v>0.01</v>
      </c>
    </row>
    <row r="11" spans="1:12" ht="15.6" x14ac:dyDescent="0.25">
      <c r="A11" s="21" t="s">
        <v>59</v>
      </c>
      <c r="B11" s="22"/>
      <c r="C11" s="22"/>
      <c r="D11" s="209"/>
      <c r="E11" s="210"/>
      <c r="G11" s="23"/>
      <c r="H11" s="24"/>
      <c r="I11" s="25"/>
      <c r="J11" s="21" t="s">
        <v>44</v>
      </c>
      <c r="K11" s="22">
        <v>9.7000000000000003E-3</v>
      </c>
      <c r="L11" s="22">
        <v>1.2699999999999999E-2</v>
      </c>
    </row>
    <row r="12" spans="1:12" ht="15" customHeight="1" x14ac:dyDescent="0.25">
      <c r="A12" s="21" t="s">
        <v>60</v>
      </c>
      <c r="B12" s="22"/>
      <c r="C12" s="22"/>
      <c r="D12" s="209"/>
      <c r="E12" s="210"/>
      <c r="J12" s="21" t="s">
        <v>45</v>
      </c>
      <c r="K12" s="22">
        <v>5.8999999999999999E-3</v>
      </c>
      <c r="L12" s="22">
        <v>1.3899999999999999E-2</v>
      </c>
    </row>
    <row r="13" spans="1:12" x14ac:dyDescent="0.25">
      <c r="A13" s="26"/>
      <c r="D13" s="209"/>
      <c r="E13" s="210"/>
    </row>
    <row r="14" spans="1:12" x14ac:dyDescent="0.25">
      <c r="A14" s="28"/>
      <c r="D14" s="209"/>
      <c r="E14" s="210"/>
    </row>
    <row r="15" spans="1:12" ht="15.6" x14ac:dyDescent="0.3">
      <c r="A15" s="219" t="s">
        <v>61</v>
      </c>
      <c r="B15" s="219"/>
      <c r="C15" s="219"/>
      <c r="D15" s="209"/>
      <c r="E15" s="210"/>
    </row>
    <row r="16" spans="1:12" ht="15" customHeight="1" x14ac:dyDescent="0.25">
      <c r="A16" s="29" t="s">
        <v>62</v>
      </c>
      <c r="B16" s="22"/>
      <c r="C16" s="22"/>
      <c r="D16" s="209"/>
      <c r="E16" s="210"/>
      <c r="J16" s="29" t="s">
        <v>62</v>
      </c>
      <c r="K16" s="22">
        <v>6.1600000000000002E-2</v>
      </c>
      <c r="L16" s="22">
        <v>8.9599999999999999E-2</v>
      </c>
    </row>
    <row r="17" spans="1:13" ht="15" customHeight="1" x14ac:dyDescent="0.25">
      <c r="A17" s="30"/>
      <c r="D17" s="209"/>
      <c r="E17" s="210"/>
    </row>
    <row r="18" spans="1:13" ht="15.6" x14ac:dyDescent="0.3">
      <c r="A18" s="219" t="s">
        <v>63</v>
      </c>
      <c r="B18" s="219"/>
      <c r="C18" s="219"/>
      <c r="D18" s="209"/>
      <c r="E18" s="210"/>
    </row>
    <row r="19" spans="1:13" ht="15" customHeight="1" x14ac:dyDescent="0.25">
      <c r="A19" s="29" t="s">
        <v>64</v>
      </c>
      <c r="B19" s="22"/>
      <c r="C19" s="22"/>
      <c r="D19" s="209"/>
      <c r="E19" s="210"/>
      <c r="J19" s="29" t="s">
        <v>64</v>
      </c>
      <c r="K19" s="22">
        <v>0.03</v>
      </c>
      <c r="L19" s="22">
        <v>0.03</v>
      </c>
      <c r="M19" s="31" t="s">
        <v>65</v>
      </c>
    </row>
    <row r="20" spans="1:13" ht="15" customHeight="1" x14ac:dyDescent="0.25">
      <c r="A20" s="29" t="s">
        <v>66</v>
      </c>
      <c r="B20" s="22"/>
      <c r="C20" s="22"/>
      <c r="D20" s="209"/>
      <c r="E20" s="210"/>
      <c r="J20" s="29" t="s">
        <v>66</v>
      </c>
      <c r="K20" s="22">
        <v>6.4999999999999997E-3</v>
      </c>
      <c r="L20" s="22">
        <v>6.4999999999999997E-3</v>
      </c>
      <c r="M20" s="31" t="s">
        <v>65</v>
      </c>
    </row>
    <row r="21" spans="1:13" ht="15" customHeight="1" x14ac:dyDescent="0.25">
      <c r="A21" s="29" t="s">
        <v>67</v>
      </c>
      <c r="B21" s="22"/>
      <c r="C21" s="22"/>
      <c r="D21" s="209"/>
      <c r="E21" s="210"/>
      <c r="J21" s="29" t="s">
        <v>67</v>
      </c>
      <c r="K21" s="22">
        <v>0</v>
      </c>
      <c r="L21" s="22">
        <v>4.4999999999999998E-2</v>
      </c>
      <c r="M21" s="31" t="s">
        <v>68</v>
      </c>
    </row>
    <row r="22" spans="1:13" ht="15" customHeight="1" x14ac:dyDescent="0.25">
      <c r="A22" s="29" t="s">
        <v>69</v>
      </c>
      <c r="B22" s="22"/>
      <c r="C22" s="22"/>
      <c r="D22" s="209"/>
      <c r="E22" s="210"/>
      <c r="J22" s="29" t="s">
        <v>69</v>
      </c>
      <c r="K22" s="22">
        <v>0.01</v>
      </c>
      <c r="L22" s="22">
        <v>2.5000000000000001E-2</v>
      </c>
      <c r="M22" s="31" t="s">
        <v>70</v>
      </c>
    </row>
    <row r="23" spans="1:13" ht="18.600000000000001" x14ac:dyDescent="0.4">
      <c r="A23" s="32" t="s">
        <v>71</v>
      </c>
      <c r="B23" s="22"/>
      <c r="C23" s="22">
        <f>SUM(C19:C22)</f>
        <v>0</v>
      </c>
      <c r="D23" s="209"/>
      <c r="E23" s="210"/>
    </row>
    <row r="24" spans="1:13" ht="15" customHeight="1" x14ac:dyDescent="0.25">
      <c r="A24" s="220" t="s">
        <v>72</v>
      </c>
      <c r="B24" s="220"/>
      <c r="C24" s="220"/>
      <c r="D24" s="209"/>
      <c r="E24" s="210"/>
    </row>
    <row r="25" spans="1:13" ht="15.6" thickBot="1" x14ac:dyDescent="0.3">
      <c r="A25" s="220" t="s">
        <v>73</v>
      </c>
      <c r="B25" s="220"/>
      <c r="C25" s="220"/>
      <c r="D25" s="212"/>
      <c r="E25" s="213"/>
    </row>
    <row r="26" spans="1:13" ht="16.2" thickBot="1" x14ac:dyDescent="0.3">
      <c r="A26" s="221" t="s">
        <v>74</v>
      </c>
      <c r="B26" s="222"/>
      <c r="C26" s="222"/>
      <c r="D26" s="216"/>
      <c r="E26" s="217"/>
    </row>
    <row r="27" spans="1:13" ht="15" customHeight="1" x14ac:dyDescent="0.25">
      <c r="A27" s="223" t="s">
        <v>75</v>
      </c>
      <c r="B27" s="225" t="s">
        <v>76</v>
      </c>
      <c r="C27" s="225"/>
      <c r="D27" s="225"/>
      <c r="E27" s="226">
        <v>-1</v>
      </c>
      <c r="G27" s="33" t="s">
        <v>77</v>
      </c>
      <c r="H27" s="27">
        <f>(1+(B9+B10+B11))*(1+B12)*(1+B16)</f>
        <v>1</v>
      </c>
      <c r="J27" s="27"/>
      <c r="K27" s="27"/>
      <c r="L27" s="27"/>
      <c r="M27" s="27"/>
    </row>
    <row r="28" spans="1:13" ht="15" customHeight="1" x14ac:dyDescent="0.25">
      <c r="A28" s="224"/>
      <c r="B28" s="228" t="s">
        <v>78</v>
      </c>
      <c r="C28" s="228"/>
      <c r="D28" s="228"/>
      <c r="E28" s="227"/>
      <c r="G28" s="33" t="s">
        <v>79</v>
      </c>
      <c r="H28" s="27">
        <f>1-C23</f>
        <v>1</v>
      </c>
    </row>
    <row r="29" spans="1:13" ht="15" customHeight="1" x14ac:dyDescent="0.25">
      <c r="A29" s="34"/>
      <c r="E29" s="35"/>
    </row>
    <row r="30" spans="1:13" ht="15" customHeight="1" x14ac:dyDescent="0.25">
      <c r="A30" s="224" t="s">
        <v>75</v>
      </c>
      <c r="B30" s="36">
        <f>H27</f>
        <v>1</v>
      </c>
      <c r="C30" s="229">
        <v>-1</v>
      </c>
      <c r="E30" s="35"/>
      <c r="J30" s="12" t="s">
        <v>80</v>
      </c>
    </row>
    <row r="31" spans="1:13" ht="15" customHeight="1" x14ac:dyDescent="0.25">
      <c r="A31" s="224"/>
      <c r="B31" s="27">
        <f>H28</f>
        <v>1</v>
      </c>
      <c r="C31" s="229"/>
      <c r="E31" s="35"/>
    </row>
    <row r="32" spans="1:13" ht="15" customHeight="1" x14ac:dyDescent="0.25">
      <c r="A32" s="34"/>
      <c r="E32" s="35"/>
    </row>
    <row r="33" spans="1:9" ht="15" customHeight="1" x14ac:dyDescent="0.25">
      <c r="A33" s="224" t="s">
        <v>75</v>
      </c>
      <c r="B33" s="230">
        <f>(B30/B31)-1</f>
        <v>0</v>
      </c>
      <c r="E33" s="35"/>
    </row>
    <row r="34" spans="1:9" ht="15.6" thickBot="1" x14ac:dyDescent="0.3">
      <c r="A34" s="224"/>
      <c r="B34" s="230"/>
      <c r="E34" s="35"/>
    </row>
    <row r="35" spans="1:9" ht="15.6" thickBot="1" x14ac:dyDescent="0.3">
      <c r="A35" s="231" t="s">
        <v>81</v>
      </c>
      <c r="B35" s="232"/>
      <c r="C35" s="232"/>
      <c r="D35" s="232"/>
      <c r="E35" s="233"/>
    </row>
    <row r="36" spans="1:9" s="37" customFormat="1" x14ac:dyDescent="0.25">
      <c r="B36" s="38"/>
      <c r="C36" s="38"/>
    </row>
    <row r="44" spans="1:9" ht="15" customHeight="1" x14ac:dyDescent="0.25">
      <c r="D44" s="39"/>
      <c r="I44" s="27"/>
    </row>
    <row r="47" spans="1:9" ht="15" customHeight="1" x14ac:dyDescent="0.25">
      <c r="D47" s="39"/>
    </row>
  </sheetData>
  <mergeCells count="18">
    <mergeCell ref="A1:E5"/>
    <mergeCell ref="A6:E6"/>
    <mergeCell ref="D7:E25"/>
    <mergeCell ref="A8:C8"/>
    <mergeCell ref="A15:C15"/>
    <mergeCell ref="A18:C18"/>
    <mergeCell ref="A24:C24"/>
    <mergeCell ref="A25:C25"/>
    <mergeCell ref="A33:A34"/>
    <mergeCell ref="B33:B34"/>
    <mergeCell ref="A35:E35"/>
    <mergeCell ref="A26:E26"/>
    <mergeCell ref="A27:A28"/>
    <mergeCell ref="B27:D27"/>
    <mergeCell ref="E27:E28"/>
    <mergeCell ref="B28:D28"/>
    <mergeCell ref="A30:A31"/>
    <mergeCell ref="C30:C31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25A58-D1AE-4A0A-8F92-3438CC50C148}">
  <dimension ref="A1:G55"/>
  <sheetViews>
    <sheetView zoomScaleNormal="100" workbookViewId="0">
      <selection activeCell="J11" sqref="J11"/>
    </sheetView>
  </sheetViews>
  <sheetFormatPr defaultRowHeight="14.4" x14ac:dyDescent="0.3"/>
  <cols>
    <col min="1" max="1" width="10.44140625" style="145" customWidth="1"/>
    <col min="2" max="2" width="8.6640625" style="146" customWidth="1"/>
    <col min="3" max="3" width="59.44140625" style="147" customWidth="1"/>
    <col min="4" max="4" width="7" style="145" bestFit="1" customWidth="1"/>
    <col min="5" max="5" width="8" style="145" customWidth="1"/>
    <col min="6" max="7" width="11.44140625" style="145" customWidth="1"/>
  </cols>
  <sheetData>
    <row r="1" spans="1:7" x14ac:dyDescent="0.3">
      <c r="A1" s="148"/>
      <c r="B1" s="148"/>
      <c r="C1" s="148"/>
      <c r="D1" s="148"/>
      <c r="E1" s="148"/>
      <c r="F1" s="148"/>
      <c r="G1" s="148"/>
    </row>
    <row r="2" spans="1:7" x14ac:dyDescent="0.3">
      <c r="A2" s="136" t="s">
        <v>5</v>
      </c>
      <c r="B2" s="137" t="s">
        <v>310</v>
      </c>
      <c r="C2" s="138" t="s">
        <v>7</v>
      </c>
      <c r="D2" s="136" t="s">
        <v>311</v>
      </c>
      <c r="E2" s="136" t="s">
        <v>312</v>
      </c>
      <c r="F2" s="139" t="s">
        <v>313</v>
      </c>
      <c r="G2" s="136" t="s">
        <v>314</v>
      </c>
    </row>
    <row r="3" spans="1:7" ht="21.6" x14ac:dyDescent="0.3">
      <c r="A3" s="126"/>
      <c r="B3" s="126" t="s">
        <v>142</v>
      </c>
      <c r="C3" s="127" t="s">
        <v>141</v>
      </c>
      <c r="D3" s="126" t="s">
        <v>94</v>
      </c>
      <c r="E3" s="128"/>
      <c r="F3" s="129"/>
      <c r="G3" s="130"/>
    </row>
    <row r="4" spans="1:7" x14ac:dyDescent="0.3">
      <c r="A4" s="131" t="s">
        <v>191</v>
      </c>
      <c r="B4" s="131" t="s">
        <v>284</v>
      </c>
      <c r="C4" s="132" t="s">
        <v>315</v>
      </c>
      <c r="D4" s="133" t="s">
        <v>316</v>
      </c>
      <c r="E4" s="134">
        <v>6.85</v>
      </c>
      <c r="F4" s="135"/>
      <c r="G4" s="135"/>
    </row>
    <row r="5" spans="1:7" x14ac:dyDescent="0.3">
      <c r="A5" s="131" t="s">
        <v>191</v>
      </c>
      <c r="B5" s="131" t="s">
        <v>285</v>
      </c>
      <c r="C5" s="132" t="s">
        <v>317</v>
      </c>
      <c r="D5" s="133" t="s">
        <v>318</v>
      </c>
      <c r="E5" s="134">
        <v>1.0864</v>
      </c>
      <c r="F5" s="135"/>
      <c r="G5" s="135"/>
    </row>
    <row r="6" spans="1:7" x14ac:dyDescent="0.3">
      <c r="A6" s="131" t="s">
        <v>191</v>
      </c>
      <c r="B6" s="131" t="s">
        <v>286</v>
      </c>
      <c r="C6" s="132" t="s">
        <v>319</v>
      </c>
      <c r="D6" s="133" t="s">
        <v>316</v>
      </c>
      <c r="E6" s="134">
        <v>0.14099999999999999</v>
      </c>
      <c r="F6" s="135"/>
      <c r="G6" s="135"/>
    </row>
    <row r="7" spans="1:7" x14ac:dyDescent="0.3">
      <c r="A7" s="131" t="s">
        <v>88</v>
      </c>
      <c r="B7" s="131" t="s">
        <v>287</v>
      </c>
      <c r="C7" s="132" t="s">
        <v>320</v>
      </c>
      <c r="D7" s="133" t="s">
        <v>321</v>
      </c>
      <c r="E7" s="134">
        <v>0.74070000000000003</v>
      </c>
      <c r="F7" s="135"/>
      <c r="G7" s="135"/>
    </row>
    <row r="8" spans="1:7" x14ac:dyDescent="0.3">
      <c r="A8" s="131" t="s">
        <v>88</v>
      </c>
      <c r="B8" s="131" t="s">
        <v>288</v>
      </c>
      <c r="C8" s="132" t="s">
        <v>322</v>
      </c>
      <c r="D8" s="133" t="s">
        <v>321</v>
      </c>
      <c r="E8" s="134">
        <v>0.32590000000000002</v>
      </c>
      <c r="F8" s="135"/>
      <c r="G8" s="135"/>
    </row>
    <row r="9" spans="1:7" x14ac:dyDescent="0.3">
      <c r="A9" s="136"/>
      <c r="B9" s="137"/>
      <c r="C9" s="138"/>
      <c r="D9" s="136"/>
      <c r="E9" s="136"/>
      <c r="F9" s="139"/>
      <c r="G9" s="136"/>
    </row>
    <row r="10" spans="1:7" ht="21.6" x14ac:dyDescent="0.3">
      <c r="A10" s="126"/>
      <c r="B10" s="126" t="s">
        <v>175</v>
      </c>
      <c r="C10" s="127" t="s">
        <v>174</v>
      </c>
      <c r="D10" s="126" t="s">
        <v>94</v>
      </c>
      <c r="E10" s="128"/>
      <c r="F10" s="129"/>
      <c r="G10" s="130"/>
    </row>
    <row r="11" spans="1:7" ht="21.6" x14ac:dyDescent="0.3">
      <c r="A11" s="131" t="s">
        <v>191</v>
      </c>
      <c r="B11" s="131" t="s">
        <v>289</v>
      </c>
      <c r="C11" s="132" t="s">
        <v>323</v>
      </c>
      <c r="D11" s="133" t="s">
        <v>324</v>
      </c>
      <c r="E11" s="134">
        <v>4.1500000000000004</v>
      </c>
      <c r="F11" s="135"/>
      <c r="G11" s="135"/>
    </row>
    <row r="12" spans="1:7" x14ac:dyDescent="0.3">
      <c r="A12" s="131" t="s">
        <v>403</v>
      </c>
      <c r="B12" s="131" t="s">
        <v>290</v>
      </c>
      <c r="C12" s="132" t="s">
        <v>404</v>
      </c>
      <c r="D12" s="133" t="s">
        <v>94</v>
      </c>
      <c r="E12" s="134">
        <v>1.1459999999999999</v>
      </c>
      <c r="F12" s="135"/>
      <c r="G12" s="135"/>
    </row>
    <row r="13" spans="1:7" x14ac:dyDescent="0.3">
      <c r="A13" s="131" t="s">
        <v>88</v>
      </c>
      <c r="B13" s="131" t="s">
        <v>288</v>
      </c>
      <c r="C13" s="132" t="s">
        <v>322</v>
      </c>
      <c r="D13" s="133" t="s">
        <v>321</v>
      </c>
      <c r="E13" s="134">
        <v>6.2E-2</v>
      </c>
      <c r="F13" s="135"/>
      <c r="G13" s="135"/>
    </row>
    <row r="14" spans="1:7" x14ac:dyDescent="0.3">
      <c r="A14" s="131" t="s">
        <v>88</v>
      </c>
      <c r="B14" s="131" t="s">
        <v>291</v>
      </c>
      <c r="C14" s="132" t="s">
        <v>325</v>
      </c>
      <c r="D14" s="133" t="s">
        <v>321</v>
      </c>
      <c r="E14" s="134">
        <v>5.6000000000000001E-2</v>
      </c>
      <c r="F14" s="135"/>
      <c r="G14" s="135"/>
    </row>
    <row r="15" spans="1:7" ht="21.6" x14ac:dyDescent="0.3">
      <c r="A15" s="140" t="s">
        <v>88</v>
      </c>
      <c r="B15" s="140" t="s">
        <v>292</v>
      </c>
      <c r="C15" s="141" t="s">
        <v>326</v>
      </c>
      <c r="D15" s="142" t="s">
        <v>327</v>
      </c>
      <c r="E15" s="143">
        <v>8.9999999999999998E-4</v>
      </c>
      <c r="F15" s="144"/>
      <c r="G15" s="144"/>
    </row>
    <row r="16" spans="1:7" ht="21.6" x14ac:dyDescent="0.3">
      <c r="A16" s="131" t="s">
        <v>88</v>
      </c>
      <c r="B16" s="131" t="s">
        <v>293</v>
      </c>
      <c r="C16" s="132" t="s">
        <v>328</v>
      </c>
      <c r="D16" s="133" t="s">
        <v>329</v>
      </c>
      <c r="E16" s="134">
        <v>1.1999999999999999E-3</v>
      </c>
      <c r="F16" s="135"/>
      <c r="G16" s="135"/>
    </row>
    <row r="17" spans="1:7" x14ac:dyDescent="0.3">
      <c r="A17" s="136"/>
      <c r="B17" s="137"/>
      <c r="C17" s="138"/>
      <c r="D17" s="136"/>
      <c r="E17" s="136"/>
      <c r="F17" s="139"/>
      <c r="G17" s="136"/>
    </row>
    <row r="18" spans="1:7" x14ac:dyDescent="0.3">
      <c r="A18" s="126"/>
      <c r="B18" s="126" t="s">
        <v>201</v>
      </c>
      <c r="C18" s="127" t="s">
        <v>202</v>
      </c>
      <c r="D18" s="126" t="s">
        <v>94</v>
      </c>
      <c r="E18" s="128"/>
      <c r="F18" s="129"/>
      <c r="G18" s="130"/>
    </row>
    <row r="19" spans="1:7" x14ac:dyDescent="0.3">
      <c r="A19" s="131" t="s">
        <v>191</v>
      </c>
      <c r="B19" s="131" t="s">
        <v>294</v>
      </c>
      <c r="C19" s="132" t="s">
        <v>330</v>
      </c>
      <c r="D19" s="133" t="s">
        <v>331</v>
      </c>
      <c r="E19" s="134">
        <v>0.10600000000000001</v>
      </c>
      <c r="F19" s="135"/>
      <c r="G19" s="135"/>
    </row>
    <row r="20" spans="1:7" x14ac:dyDescent="0.3">
      <c r="A20" s="131" t="s">
        <v>191</v>
      </c>
      <c r="B20" s="131" t="s">
        <v>295</v>
      </c>
      <c r="C20" s="132" t="s">
        <v>332</v>
      </c>
      <c r="D20" s="133" t="s">
        <v>331</v>
      </c>
      <c r="E20" s="134">
        <v>0.16700000000000001</v>
      </c>
      <c r="F20" s="135"/>
      <c r="G20" s="135"/>
    </row>
    <row r="21" spans="1:7" x14ac:dyDescent="0.3">
      <c r="A21" s="131" t="s">
        <v>88</v>
      </c>
      <c r="B21" s="131" t="s">
        <v>288</v>
      </c>
      <c r="C21" s="132" t="s">
        <v>322</v>
      </c>
      <c r="D21" s="133" t="s">
        <v>321</v>
      </c>
      <c r="E21" s="134">
        <v>0.38480000000000003</v>
      </c>
      <c r="F21" s="135"/>
      <c r="G21" s="135"/>
    </row>
    <row r="22" spans="1:7" x14ac:dyDescent="0.3">
      <c r="A22" s="131" t="s">
        <v>88</v>
      </c>
      <c r="B22" s="131" t="s">
        <v>296</v>
      </c>
      <c r="C22" s="132" t="s">
        <v>333</v>
      </c>
      <c r="D22" s="133" t="s">
        <v>321</v>
      </c>
      <c r="E22" s="134">
        <v>7.1800000000000003E-2</v>
      </c>
      <c r="F22" s="135"/>
      <c r="G22" s="135"/>
    </row>
    <row r="23" spans="1:7" x14ac:dyDescent="0.3">
      <c r="A23" s="140" t="s">
        <v>191</v>
      </c>
      <c r="B23" s="140" t="s">
        <v>297</v>
      </c>
      <c r="C23" s="141" t="s">
        <v>334</v>
      </c>
      <c r="D23" s="142" t="s">
        <v>331</v>
      </c>
      <c r="E23" s="143">
        <v>2.3E-2</v>
      </c>
      <c r="F23" s="144"/>
      <c r="G23" s="144"/>
    </row>
    <row r="24" spans="1:7" x14ac:dyDescent="0.3">
      <c r="A24" s="131" t="s">
        <v>191</v>
      </c>
      <c r="B24" s="131" t="s">
        <v>298</v>
      </c>
      <c r="C24" s="132" t="s">
        <v>335</v>
      </c>
      <c r="D24" s="133" t="s">
        <v>331</v>
      </c>
      <c r="E24" s="134">
        <v>1.0999999999999999E-2</v>
      </c>
      <c r="F24" s="135"/>
      <c r="G24" s="135"/>
    </row>
    <row r="25" spans="1:7" x14ac:dyDescent="0.3">
      <c r="A25" s="136"/>
      <c r="B25" s="137"/>
      <c r="C25" s="138"/>
      <c r="D25" s="136"/>
      <c r="E25" s="136"/>
      <c r="F25" s="139"/>
      <c r="G25" s="136"/>
    </row>
    <row r="26" spans="1:7" ht="31.8" x14ac:dyDescent="0.3">
      <c r="A26" s="126"/>
      <c r="B26" s="126" t="s">
        <v>234</v>
      </c>
      <c r="C26" s="127" t="s">
        <v>299</v>
      </c>
      <c r="D26" s="126" t="s">
        <v>337</v>
      </c>
      <c r="E26" s="128"/>
      <c r="F26" s="129"/>
      <c r="G26" s="130"/>
    </row>
    <row r="27" spans="1:7" x14ac:dyDescent="0.3">
      <c r="A27" s="131" t="s">
        <v>191</v>
      </c>
      <c r="B27" s="131" t="s">
        <v>300</v>
      </c>
      <c r="C27" s="132" t="s">
        <v>336</v>
      </c>
      <c r="D27" s="133" t="s">
        <v>337</v>
      </c>
      <c r="E27" s="134">
        <v>9.9000000000000008E-3</v>
      </c>
      <c r="F27" s="135"/>
      <c r="G27" s="135"/>
    </row>
    <row r="28" spans="1:7" ht="21.6" x14ac:dyDescent="0.3">
      <c r="A28" s="131" t="s">
        <v>191</v>
      </c>
      <c r="B28" s="131" t="s">
        <v>301</v>
      </c>
      <c r="C28" s="132" t="s">
        <v>233</v>
      </c>
      <c r="D28" s="133" t="s">
        <v>337</v>
      </c>
      <c r="E28" s="134">
        <v>1</v>
      </c>
      <c r="F28" s="135"/>
      <c r="G28" s="135"/>
    </row>
    <row r="29" spans="1:7" x14ac:dyDescent="0.3">
      <c r="A29" s="131" t="s">
        <v>191</v>
      </c>
      <c r="B29" s="131" t="s">
        <v>302</v>
      </c>
      <c r="C29" s="132" t="s">
        <v>338</v>
      </c>
      <c r="D29" s="133" t="s">
        <v>337</v>
      </c>
      <c r="E29" s="134">
        <v>1.4999999999999999E-2</v>
      </c>
      <c r="F29" s="135"/>
      <c r="G29" s="135"/>
    </row>
    <row r="30" spans="1:7" x14ac:dyDescent="0.3">
      <c r="A30" s="131" t="s">
        <v>191</v>
      </c>
      <c r="B30" s="131" t="s">
        <v>303</v>
      </c>
      <c r="C30" s="132" t="s">
        <v>339</v>
      </c>
      <c r="D30" s="133" t="s">
        <v>337</v>
      </c>
      <c r="E30" s="134">
        <v>7.1000000000000004E-3</v>
      </c>
      <c r="F30" s="135"/>
      <c r="G30" s="135"/>
    </row>
    <row r="31" spans="1:7" x14ac:dyDescent="0.3">
      <c r="A31" s="131" t="s">
        <v>88</v>
      </c>
      <c r="B31" s="131" t="s">
        <v>304</v>
      </c>
      <c r="C31" s="132" t="s">
        <v>340</v>
      </c>
      <c r="D31" s="133" t="s">
        <v>321</v>
      </c>
      <c r="E31" s="134">
        <v>0.127</v>
      </c>
      <c r="F31" s="135"/>
      <c r="G31" s="135"/>
    </row>
    <row r="32" spans="1:7" x14ac:dyDescent="0.3">
      <c r="A32" s="131" t="s">
        <v>88</v>
      </c>
      <c r="B32" s="131" t="s">
        <v>305</v>
      </c>
      <c r="C32" s="132" t="s">
        <v>341</v>
      </c>
      <c r="D32" s="133" t="s">
        <v>321</v>
      </c>
      <c r="E32" s="134">
        <v>0.127</v>
      </c>
      <c r="F32" s="135"/>
      <c r="G32" s="135"/>
    </row>
    <row r="33" spans="1:7" x14ac:dyDescent="0.3">
      <c r="A33" s="136"/>
      <c r="B33" s="137"/>
      <c r="C33" s="138"/>
      <c r="D33" s="136"/>
      <c r="E33" s="136"/>
      <c r="F33" s="139"/>
      <c r="G33" s="136"/>
    </row>
    <row r="34" spans="1:7" ht="31.8" x14ac:dyDescent="0.3">
      <c r="A34" s="126"/>
      <c r="B34" s="126" t="s">
        <v>306</v>
      </c>
      <c r="C34" s="127" t="s">
        <v>252</v>
      </c>
      <c r="D34" s="126" t="s">
        <v>337</v>
      </c>
      <c r="E34" s="128"/>
      <c r="F34" s="129"/>
      <c r="G34" s="130"/>
    </row>
    <row r="35" spans="1:7" x14ac:dyDescent="0.3">
      <c r="A35" s="131" t="s">
        <v>191</v>
      </c>
      <c r="B35" s="131" t="s">
        <v>307</v>
      </c>
      <c r="C35" s="132" t="s">
        <v>342</v>
      </c>
      <c r="D35" s="133" t="s">
        <v>337</v>
      </c>
      <c r="E35" s="134">
        <v>3</v>
      </c>
      <c r="F35" s="135"/>
      <c r="G35" s="135"/>
    </row>
    <row r="36" spans="1:7" x14ac:dyDescent="0.3">
      <c r="A36" s="131" t="s">
        <v>191</v>
      </c>
      <c r="B36" s="131" t="s">
        <v>308</v>
      </c>
      <c r="C36" s="132" t="s">
        <v>343</v>
      </c>
      <c r="D36" s="133" t="s">
        <v>337</v>
      </c>
      <c r="E36" s="134">
        <v>1</v>
      </c>
      <c r="F36" s="135"/>
      <c r="G36" s="135"/>
    </row>
    <row r="37" spans="1:7" ht="21.6" x14ac:dyDescent="0.3">
      <c r="A37" s="131" t="s">
        <v>191</v>
      </c>
      <c r="B37" s="131" t="s">
        <v>309</v>
      </c>
      <c r="C37" s="132" t="s">
        <v>344</v>
      </c>
      <c r="D37" s="133" t="s">
        <v>337</v>
      </c>
      <c r="E37" s="134">
        <v>0.17249999999999999</v>
      </c>
      <c r="F37" s="135"/>
      <c r="G37" s="135"/>
    </row>
    <row r="38" spans="1:7" x14ac:dyDescent="0.3">
      <c r="A38" s="131" t="s">
        <v>88</v>
      </c>
      <c r="B38" s="131" t="s">
        <v>304</v>
      </c>
      <c r="C38" s="132" t="s">
        <v>340</v>
      </c>
      <c r="D38" s="133" t="s">
        <v>321</v>
      </c>
      <c r="E38" s="134">
        <v>0.25679999999999997</v>
      </c>
      <c r="F38" s="135"/>
      <c r="G38" s="135"/>
    </row>
    <row r="39" spans="1:7" x14ac:dyDescent="0.3">
      <c r="A39" s="131" t="s">
        <v>88</v>
      </c>
      <c r="B39" s="131" t="s">
        <v>305</v>
      </c>
      <c r="C39" s="132" t="s">
        <v>341</v>
      </c>
      <c r="D39" s="133" t="s">
        <v>321</v>
      </c>
      <c r="E39" s="134">
        <v>0.25679999999999997</v>
      </c>
      <c r="F39" s="135"/>
      <c r="G39" s="135"/>
    </row>
    <row r="40" spans="1:7" x14ac:dyDescent="0.3">
      <c r="A40" s="136"/>
      <c r="B40" s="137"/>
      <c r="C40" s="138"/>
      <c r="D40" s="136"/>
      <c r="E40" s="136"/>
      <c r="F40" s="139"/>
      <c r="G40" s="136"/>
    </row>
    <row r="42" spans="1:7" x14ac:dyDescent="0.3">
      <c r="A42" s="126"/>
      <c r="B42" s="126" t="s">
        <v>346</v>
      </c>
      <c r="C42" s="127" t="s">
        <v>347</v>
      </c>
      <c r="D42" s="126" t="s">
        <v>337</v>
      </c>
      <c r="E42" s="128"/>
      <c r="F42" s="129"/>
      <c r="G42" s="130"/>
    </row>
    <row r="43" spans="1:7" x14ac:dyDescent="0.3">
      <c r="A43" s="131" t="s">
        <v>191</v>
      </c>
      <c r="B43" s="131" t="s">
        <v>348</v>
      </c>
      <c r="C43" s="132" t="s">
        <v>360</v>
      </c>
      <c r="D43" s="133" t="s">
        <v>361</v>
      </c>
      <c r="E43" s="134">
        <v>0.24</v>
      </c>
      <c r="F43" s="135"/>
      <c r="G43" s="135"/>
    </row>
    <row r="44" spans="1:7" ht="31.8" x14ac:dyDescent="0.3">
      <c r="A44" s="131" t="s">
        <v>88</v>
      </c>
      <c r="B44" s="131" t="s">
        <v>349</v>
      </c>
      <c r="C44" s="132" t="s">
        <v>362</v>
      </c>
      <c r="D44" s="133" t="s">
        <v>327</v>
      </c>
      <c r="E44" s="134">
        <v>0.11940000000000001</v>
      </c>
      <c r="F44" s="135"/>
      <c r="G44" s="135"/>
    </row>
    <row r="45" spans="1:7" ht="31.8" x14ac:dyDescent="0.3">
      <c r="A45" s="131" t="s">
        <v>88</v>
      </c>
      <c r="B45" s="131" t="s">
        <v>350</v>
      </c>
      <c r="C45" s="132" t="s">
        <v>363</v>
      </c>
      <c r="D45" s="133" t="s">
        <v>329</v>
      </c>
      <c r="E45" s="134">
        <v>0.2432</v>
      </c>
      <c r="F45" s="135"/>
      <c r="G45" s="135"/>
    </row>
    <row r="46" spans="1:7" x14ac:dyDescent="0.3">
      <c r="A46" s="131" t="s">
        <v>191</v>
      </c>
      <c r="B46" s="131" t="s">
        <v>351</v>
      </c>
      <c r="C46" s="132" t="s">
        <v>364</v>
      </c>
      <c r="D46" s="133" t="s">
        <v>337</v>
      </c>
      <c r="E46" s="134">
        <v>315</v>
      </c>
      <c r="F46" s="135"/>
      <c r="G46" s="135"/>
    </row>
    <row r="47" spans="1:7" x14ac:dyDescent="0.3">
      <c r="A47" s="131" t="s">
        <v>88</v>
      </c>
      <c r="B47" s="131" t="s">
        <v>352</v>
      </c>
      <c r="C47" s="132" t="s">
        <v>365</v>
      </c>
      <c r="D47" s="133" t="s">
        <v>321</v>
      </c>
      <c r="E47" s="134">
        <v>31.145600000000002</v>
      </c>
      <c r="F47" s="135"/>
      <c r="G47" s="135"/>
    </row>
    <row r="48" spans="1:7" x14ac:dyDescent="0.3">
      <c r="A48" s="131" t="s">
        <v>88</v>
      </c>
      <c r="B48" s="131" t="s">
        <v>288</v>
      </c>
      <c r="C48" s="132" t="s">
        <v>322</v>
      </c>
      <c r="D48" s="133" t="s">
        <v>321</v>
      </c>
      <c r="E48" s="134">
        <v>24.471599999999999</v>
      </c>
      <c r="F48" s="135"/>
      <c r="G48" s="135"/>
    </row>
    <row r="49" spans="1:7" x14ac:dyDescent="0.3">
      <c r="A49" s="131" t="s">
        <v>88</v>
      </c>
      <c r="B49" s="131" t="s">
        <v>353</v>
      </c>
      <c r="C49" s="132" t="s">
        <v>366</v>
      </c>
      <c r="D49" s="133" t="s">
        <v>367</v>
      </c>
      <c r="E49" s="134">
        <v>0.104</v>
      </c>
      <c r="F49" s="135"/>
      <c r="G49" s="135"/>
    </row>
    <row r="50" spans="1:7" x14ac:dyDescent="0.3">
      <c r="A50" s="131" t="s">
        <v>88</v>
      </c>
      <c r="B50" s="131" t="s">
        <v>354</v>
      </c>
      <c r="C50" s="132" t="s">
        <v>368</v>
      </c>
      <c r="D50" s="133" t="s">
        <v>369</v>
      </c>
      <c r="E50" s="134">
        <v>3.2084000000000001</v>
      </c>
      <c r="F50" s="135"/>
      <c r="G50" s="135"/>
    </row>
    <row r="51" spans="1:7" ht="21.6" x14ac:dyDescent="0.3">
      <c r="A51" s="131" t="s">
        <v>88</v>
      </c>
      <c r="B51" s="131" t="s">
        <v>355</v>
      </c>
      <c r="C51" s="132" t="s">
        <v>105</v>
      </c>
      <c r="D51" s="133" t="s">
        <v>370</v>
      </c>
      <c r="E51" s="134">
        <v>1.04</v>
      </c>
      <c r="F51" s="135"/>
      <c r="G51" s="135"/>
    </row>
    <row r="52" spans="1:7" ht="21.6" x14ac:dyDescent="0.3">
      <c r="A52" s="131" t="s">
        <v>88</v>
      </c>
      <c r="B52" s="131" t="s">
        <v>356</v>
      </c>
      <c r="C52" s="132" t="s">
        <v>371</v>
      </c>
      <c r="D52" s="133" t="s">
        <v>367</v>
      </c>
      <c r="E52" s="134">
        <v>2.52E-2</v>
      </c>
      <c r="F52" s="135"/>
      <c r="G52" s="135"/>
    </row>
    <row r="53" spans="1:7" ht="21.6" x14ac:dyDescent="0.3">
      <c r="A53" s="131" t="s">
        <v>88</v>
      </c>
      <c r="B53" s="131" t="s">
        <v>357</v>
      </c>
      <c r="C53" s="132" t="s">
        <v>372</v>
      </c>
      <c r="D53" s="133" t="s">
        <v>367</v>
      </c>
      <c r="E53" s="134">
        <v>0.126</v>
      </c>
      <c r="F53" s="135"/>
      <c r="G53" s="135"/>
    </row>
    <row r="54" spans="1:7" ht="21.6" x14ac:dyDescent="0.3">
      <c r="A54" s="131" t="s">
        <v>88</v>
      </c>
      <c r="B54" s="131" t="s">
        <v>358</v>
      </c>
      <c r="C54" s="132" t="s">
        <v>373</v>
      </c>
      <c r="D54" s="133" t="s">
        <v>367</v>
      </c>
      <c r="E54" s="134">
        <v>0.41</v>
      </c>
      <c r="F54" s="135"/>
      <c r="G54" s="135"/>
    </row>
    <row r="55" spans="1:7" ht="21.6" x14ac:dyDescent="0.3">
      <c r="A55" s="131" t="s">
        <v>88</v>
      </c>
      <c r="B55" s="131" t="s">
        <v>359</v>
      </c>
      <c r="C55" s="132" t="s">
        <v>374</v>
      </c>
      <c r="D55" s="133" t="s">
        <v>367</v>
      </c>
      <c r="E55" s="134">
        <v>0.187</v>
      </c>
      <c r="F55" s="135"/>
      <c r="G55" s="135"/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1A486-64F3-49EF-A9D1-B64947647C9B}">
  <dimension ref="A1:K24"/>
  <sheetViews>
    <sheetView view="pageBreakPreview" zoomScaleNormal="130" zoomScaleSheetLayoutView="100" workbookViewId="0">
      <selection activeCell="M25" sqref="M25"/>
    </sheetView>
  </sheetViews>
  <sheetFormatPr defaultRowHeight="14.4" x14ac:dyDescent="0.3"/>
  <cols>
    <col min="1" max="1" width="4.33203125" customWidth="1"/>
    <col min="2" max="2" width="21.6640625" customWidth="1"/>
    <col min="3" max="3" width="17.109375" customWidth="1"/>
    <col min="4" max="4" width="6.6640625" style="7" customWidth="1"/>
    <col min="5" max="10" width="8" customWidth="1"/>
    <col min="16" max="17" width="9.109375" customWidth="1"/>
  </cols>
  <sheetData>
    <row r="1" spans="1:10" x14ac:dyDescent="0.3">
      <c r="A1" s="234" t="s">
        <v>41</v>
      </c>
      <c r="B1" s="234"/>
      <c r="C1" s="234"/>
      <c r="D1" s="234"/>
      <c r="E1" s="234"/>
      <c r="F1" s="234"/>
      <c r="G1" s="234"/>
      <c r="H1" s="234"/>
      <c r="I1" s="234"/>
      <c r="J1" s="234"/>
    </row>
    <row r="2" spans="1:10" ht="12" customHeight="1" x14ac:dyDescent="0.3">
      <c r="A2" s="236" t="s">
        <v>7</v>
      </c>
      <c r="B2" s="236"/>
      <c r="C2" s="237" t="s">
        <v>38</v>
      </c>
      <c r="D2" s="236" t="s">
        <v>39</v>
      </c>
      <c r="E2" s="235" t="s">
        <v>40</v>
      </c>
      <c r="F2" s="235"/>
      <c r="G2" s="235"/>
      <c r="H2" s="235"/>
      <c r="I2" s="235"/>
      <c r="J2" s="235"/>
    </row>
    <row r="3" spans="1:10" ht="10.5" customHeight="1" x14ac:dyDescent="0.3">
      <c r="A3" s="236"/>
      <c r="B3" s="236"/>
      <c r="C3" s="238"/>
      <c r="D3" s="236"/>
      <c r="E3" s="8">
        <v>1</v>
      </c>
      <c r="F3" s="8">
        <v>2</v>
      </c>
      <c r="G3" s="8">
        <v>3</v>
      </c>
      <c r="H3" s="8">
        <v>4</v>
      </c>
      <c r="I3" s="8">
        <v>5</v>
      </c>
      <c r="J3" s="8">
        <v>6</v>
      </c>
    </row>
    <row r="4" spans="1:10" x14ac:dyDescent="0.3">
      <c r="A4" s="1" t="e">
        <f>#REF!</f>
        <v>#REF!</v>
      </c>
      <c r="B4" s="2" t="e">
        <f>#REF!</f>
        <v>#REF!</v>
      </c>
      <c r="C4" s="3" t="e">
        <f>#REF!</f>
        <v>#REF!</v>
      </c>
      <c r="D4" s="9" t="e">
        <f>#REF!</f>
        <v>#REF!</v>
      </c>
      <c r="E4" s="10"/>
      <c r="F4" s="10"/>
      <c r="G4" s="10"/>
      <c r="H4" s="10"/>
      <c r="I4" s="10"/>
      <c r="J4" s="10"/>
    </row>
    <row r="5" spans="1:10" x14ac:dyDescent="0.3">
      <c r="A5" s="1" t="e">
        <f>#REF!</f>
        <v>#REF!</v>
      </c>
      <c r="B5" s="2" t="e">
        <f>#REF!</f>
        <v>#REF!</v>
      </c>
      <c r="C5" s="3" t="e">
        <f>#REF!</f>
        <v>#REF!</v>
      </c>
      <c r="D5" s="9" t="e">
        <f>#REF!</f>
        <v>#REF!</v>
      </c>
      <c r="E5" s="10"/>
      <c r="F5" s="10"/>
      <c r="G5" s="10"/>
      <c r="H5" s="10"/>
      <c r="I5" s="10"/>
      <c r="J5" s="10"/>
    </row>
    <row r="6" spans="1:10" x14ac:dyDescent="0.3">
      <c r="A6" s="1" t="e">
        <f>#REF!</f>
        <v>#REF!</v>
      </c>
      <c r="B6" s="2" t="e">
        <f>#REF!</f>
        <v>#REF!</v>
      </c>
      <c r="C6" s="3" t="e">
        <f>#REF!</f>
        <v>#REF!</v>
      </c>
      <c r="D6" s="9" t="e">
        <f>#REF!</f>
        <v>#REF!</v>
      </c>
      <c r="E6" s="10"/>
      <c r="F6" s="10"/>
      <c r="G6" s="10"/>
      <c r="H6" s="10"/>
      <c r="I6" s="10"/>
      <c r="J6" s="10"/>
    </row>
    <row r="7" spans="1:10" x14ac:dyDescent="0.3">
      <c r="A7" s="1" t="e">
        <f>#REF!</f>
        <v>#REF!</v>
      </c>
      <c r="B7" s="2" t="e">
        <f>#REF!</f>
        <v>#REF!</v>
      </c>
      <c r="C7" s="3" t="e">
        <f>#REF!</f>
        <v>#REF!</v>
      </c>
      <c r="D7" s="9" t="e">
        <f>#REF!</f>
        <v>#REF!</v>
      </c>
      <c r="E7" s="10"/>
      <c r="F7" s="10"/>
      <c r="G7" s="10"/>
      <c r="H7" s="10"/>
      <c r="I7" s="10"/>
      <c r="J7" s="10"/>
    </row>
    <row r="8" spans="1:10" x14ac:dyDescent="0.3">
      <c r="A8" s="1" t="e">
        <f>#REF!</f>
        <v>#REF!</v>
      </c>
      <c r="B8" s="4" t="e">
        <f>#REF!</f>
        <v>#REF!</v>
      </c>
      <c r="C8" s="3" t="e">
        <f>#REF!</f>
        <v>#REF!</v>
      </c>
      <c r="D8" s="9" t="e">
        <f>#REF!</f>
        <v>#REF!</v>
      </c>
      <c r="E8" s="10"/>
      <c r="F8" s="10"/>
      <c r="G8" s="10"/>
      <c r="H8" s="10"/>
      <c r="I8" s="10"/>
      <c r="J8" s="10"/>
    </row>
    <row r="9" spans="1:10" x14ac:dyDescent="0.3">
      <c r="A9" s="1" t="e">
        <f>#REF!</f>
        <v>#REF!</v>
      </c>
      <c r="B9" s="4" t="e">
        <f>#REF!</f>
        <v>#REF!</v>
      </c>
      <c r="C9" s="3" t="e">
        <f>#REF!</f>
        <v>#REF!</v>
      </c>
      <c r="D9" s="9" t="e">
        <f>#REF!</f>
        <v>#REF!</v>
      </c>
      <c r="E9" s="10"/>
      <c r="F9" s="10"/>
      <c r="G9" s="10"/>
      <c r="H9" s="10"/>
      <c r="I9" s="10"/>
      <c r="J9" s="10"/>
    </row>
    <row r="10" spans="1:10" x14ac:dyDescent="0.3">
      <c r="A10" s="1" t="e">
        <f>#REF!</f>
        <v>#REF!</v>
      </c>
      <c r="B10" s="4" t="e">
        <f>#REF!</f>
        <v>#REF!</v>
      </c>
      <c r="C10" s="3" t="e">
        <f>#REF!</f>
        <v>#REF!</v>
      </c>
      <c r="D10" s="9" t="e">
        <f>#REF!</f>
        <v>#REF!</v>
      </c>
      <c r="E10" s="10"/>
      <c r="F10" s="10"/>
      <c r="G10" s="10"/>
      <c r="H10" s="10"/>
      <c r="I10" s="10"/>
      <c r="J10" s="10"/>
    </row>
    <row r="11" spans="1:10" x14ac:dyDescent="0.3">
      <c r="A11" s="1" t="e">
        <f>#REF!</f>
        <v>#REF!</v>
      </c>
      <c r="B11" s="2" t="e">
        <f>#REF!</f>
        <v>#REF!</v>
      </c>
      <c r="C11" s="3" t="e">
        <f>#REF!</f>
        <v>#REF!</v>
      </c>
      <c r="D11" s="9" t="e">
        <f>#REF!</f>
        <v>#REF!</v>
      </c>
      <c r="E11" s="10"/>
      <c r="F11" s="10"/>
      <c r="G11" s="10"/>
      <c r="H11" s="10"/>
      <c r="I11" s="10"/>
      <c r="J11" s="10"/>
    </row>
    <row r="12" spans="1:10" x14ac:dyDescent="0.3">
      <c r="A12" s="1" t="e">
        <f>#REF!</f>
        <v>#REF!</v>
      </c>
      <c r="B12" s="2" t="e">
        <f>#REF!</f>
        <v>#REF!</v>
      </c>
      <c r="C12" s="3" t="e">
        <f>#REF!</f>
        <v>#REF!</v>
      </c>
      <c r="D12" s="9" t="e">
        <f>#REF!</f>
        <v>#REF!</v>
      </c>
      <c r="E12" s="10"/>
      <c r="F12" s="10"/>
      <c r="G12" s="10"/>
      <c r="H12" s="10"/>
      <c r="I12" s="10"/>
      <c r="J12" s="10"/>
    </row>
    <row r="13" spans="1:10" x14ac:dyDescent="0.3">
      <c r="A13" s="1" t="e">
        <f>#REF!</f>
        <v>#REF!</v>
      </c>
      <c r="B13" s="2" t="e">
        <f>#REF!</f>
        <v>#REF!</v>
      </c>
      <c r="C13" s="3" t="e">
        <f>#REF!</f>
        <v>#REF!</v>
      </c>
      <c r="D13" s="9" t="e">
        <f>#REF!</f>
        <v>#REF!</v>
      </c>
      <c r="E13" s="10"/>
      <c r="F13" s="10"/>
      <c r="G13" s="10"/>
      <c r="H13" s="10"/>
      <c r="I13" s="10"/>
      <c r="J13" s="10"/>
    </row>
    <row r="14" spans="1:10" x14ac:dyDescent="0.3">
      <c r="A14" s="1" t="e">
        <f>#REF!</f>
        <v>#REF!</v>
      </c>
      <c r="B14" s="2" t="e">
        <f>#REF!</f>
        <v>#REF!</v>
      </c>
      <c r="C14" s="3" t="e">
        <f>#REF!</f>
        <v>#REF!</v>
      </c>
      <c r="D14" s="9" t="e">
        <f>#REF!</f>
        <v>#REF!</v>
      </c>
      <c r="E14" s="10"/>
      <c r="F14" s="10"/>
      <c r="G14" s="10"/>
      <c r="H14" s="10"/>
      <c r="I14" s="10"/>
      <c r="J14" s="10"/>
    </row>
    <row r="15" spans="1:10" x14ac:dyDescent="0.3">
      <c r="A15" s="1" t="e">
        <f>#REF!</f>
        <v>#REF!</v>
      </c>
      <c r="B15" s="5" t="e">
        <f>#REF!</f>
        <v>#REF!</v>
      </c>
      <c r="C15" s="3" t="e">
        <f>#REF!</f>
        <v>#REF!</v>
      </c>
      <c r="D15" s="9" t="e">
        <f>#REF!</f>
        <v>#REF!</v>
      </c>
      <c r="E15" s="10"/>
      <c r="F15" s="10"/>
      <c r="G15" s="10"/>
      <c r="H15" s="10"/>
      <c r="I15" s="10"/>
      <c r="J15" s="10"/>
    </row>
    <row r="16" spans="1:10" x14ac:dyDescent="0.3">
      <c r="A16" s="1" t="e">
        <f>#REF!</f>
        <v>#REF!</v>
      </c>
      <c r="B16" s="5" t="e">
        <f>#REF!</f>
        <v>#REF!</v>
      </c>
      <c r="C16" s="3" t="e">
        <f>#REF!</f>
        <v>#REF!</v>
      </c>
      <c r="D16" s="9" t="e">
        <f>#REF!</f>
        <v>#REF!</v>
      </c>
      <c r="E16" s="10"/>
      <c r="F16" s="10"/>
      <c r="G16" s="10"/>
      <c r="H16" s="10"/>
      <c r="I16" s="10"/>
      <c r="J16" s="10"/>
    </row>
    <row r="17" spans="1:11" x14ac:dyDescent="0.3">
      <c r="A17" s="1" t="e">
        <f>#REF!</f>
        <v>#REF!</v>
      </c>
      <c r="B17" s="5" t="e">
        <f>#REF!</f>
        <v>#REF!</v>
      </c>
      <c r="C17" s="3" t="e">
        <f>#REF!</f>
        <v>#REF!</v>
      </c>
      <c r="D17" s="9" t="e">
        <f>#REF!</f>
        <v>#REF!</v>
      </c>
      <c r="E17" s="10"/>
      <c r="F17" s="10"/>
      <c r="G17" s="10"/>
      <c r="H17" s="10"/>
      <c r="I17" s="10"/>
      <c r="J17" s="10"/>
    </row>
    <row r="18" spans="1:11" x14ac:dyDescent="0.3">
      <c r="A18" s="1" t="e">
        <f>#REF!</f>
        <v>#REF!</v>
      </c>
      <c r="B18" s="5" t="e">
        <f>#REF!</f>
        <v>#REF!</v>
      </c>
      <c r="C18" s="3" t="e">
        <f>#REF!</f>
        <v>#REF!</v>
      </c>
      <c r="D18" s="9" t="e">
        <f>#REF!</f>
        <v>#REF!</v>
      </c>
      <c r="E18" s="10"/>
      <c r="F18" s="10"/>
      <c r="G18" s="10"/>
      <c r="H18" s="10"/>
      <c r="I18" s="10"/>
      <c r="J18" s="10"/>
    </row>
    <row r="19" spans="1:11" x14ac:dyDescent="0.3">
      <c r="C19" s="149" t="e">
        <f t="shared" ref="C19:J19" si="0">SUM(C4:C18)</f>
        <v>#REF!</v>
      </c>
      <c r="D19" s="6" t="e">
        <f t="shared" si="0"/>
        <v>#REF!</v>
      </c>
      <c r="E19" s="11">
        <f t="shared" si="0"/>
        <v>0</v>
      </c>
      <c r="F19" s="11">
        <f t="shared" si="0"/>
        <v>0</v>
      </c>
      <c r="G19" s="11">
        <f t="shared" si="0"/>
        <v>0</v>
      </c>
      <c r="H19" s="11">
        <f t="shared" si="0"/>
        <v>0</v>
      </c>
      <c r="I19" s="11">
        <f t="shared" si="0"/>
        <v>0</v>
      </c>
      <c r="J19" s="11">
        <f t="shared" si="0"/>
        <v>0</v>
      </c>
      <c r="K19" s="150"/>
    </row>
    <row r="24" spans="1:11" x14ac:dyDescent="0.3">
      <c r="K24" s="167">
        <f>SUM(E19:J19)</f>
        <v>0</v>
      </c>
    </row>
  </sheetData>
  <mergeCells count="5">
    <mergeCell ref="A1:J1"/>
    <mergeCell ref="A2:B3"/>
    <mergeCell ref="C2:C3"/>
    <mergeCell ref="D2:D3"/>
    <mergeCell ref="E2:J2"/>
  </mergeCells>
  <pageMargins left="0.511811024" right="0.511811024" top="0.78740157499999996" bottom="0.78740157499999996" header="0.31496062000000002" footer="0.31496062000000002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ORÇAMENTÁRIA</vt:lpstr>
      <vt:lpstr>DESCRITIVA</vt:lpstr>
      <vt:lpstr>BDI</vt:lpstr>
      <vt:lpstr>COMPOSIÇÕES</vt:lpstr>
      <vt:lpstr>CRONOGRAMA</vt:lpstr>
      <vt:lpstr>CRONOGRAMA!Area_de_impressao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BPMPA</dc:creator>
  <cp:lastModifiedBy>Denise Tavares Fernandes da Silva</cp:lastModifiedBy>
  <cp:lastPrinted>2023-08-31T17:45:27Z</cp:lastPrinted>
  <dcterms:created xsi:type="dcterms:W3CDTF">2023-05-02T16:28:19Z</dcterms:created>
  <dcterms:modified xsi:type="dcterms:W3CDTF">2023-11-10T19:13:19Z</dcterms:modified>
</cp:coreProperties>
</file>